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05" windowWidth="9600" windowHeight="7740" tabRatio="925" activeTab="1"/>
  </bookViews>
  <sheets>
    <sheet name="Cover Page" sheetId="1" r:id="rId1"/>
    <sheet name="Do First" sheetId="2" r:id="rId2"/>
    <sheet name="Part I Funding" sheetId="3" r:id="rId3"/>
    <sheet name="Part II Expenditures" sheetId="4" r:id="rId4"/>
    <sheet name="Part III Match Detail" sheetId="5" r:id="rId5"/>
    <sheet name="Summary" sheetId="6" r:id="rId6"/>
    <sheet name="Districts-Colleges" sheetId="7" state="hidden" r:id="rId7"/>
    <sheet name="Cat Flex List" sheetId="8" state="hidden" r:id="rId8"/>
    <sheet name="Yes-No" sheetId="9" state="hidden" r:id="rId9"/>
  </sheets>
  <externalReferences>
    <externalReference r:id="rId12"/>
    <externalReference r:id="rId13"/>
    <externalReference r:id="rId14"/>
    <externalReference r:id="rId15"/>
    <externalReference r:id="rId16"/>
    <externalReference r:id="rId17"/>
  </externalReferences>
  <definedNames>
    <definedName name="\c" localSheetId="7">'[4]Special Class FTES calc'!#REF!</definedName>
    <definedName name="\c" localSheetId="5">'[1]Special Class FTES calc'!#REF!</definedName>
    <definedName name="\c" localSheetId="8">'[4]Special Class FTES calc'!#REF!</definedName>
    <definedName name="\c">'[1]Special Class FTES calc'!#REF!</definedName>
    <definedName name="_ftn1" localSheetId="3">'Part II Expenditures'!#REF!</definedName>
    <definedName name="_ftn2" localSheetId="3">'Part II Expenditures'!$A$94</definedName>
    <definedName name="_ftn3" localSheetId="3">'Part II Expenditures'!$A$95</definedName>
    <definedName name="_ftn4" localSheetId="3">'Part II Expenditures'!$A$96</definedName>
    <definedName name="_ftnref1" localSheetId="3">'Part II Expenditures'!$B$50</definedName>
    <definedName name="_ftnref2" localSheetId="3">'Part II Expenditures'!$B$52</definedName>
    <definedName name="_ftnref3" localSheetId="3">'Part II Expenditures'!$C$74</definedName>
    <definedName name="_ftnref4" localSheetId="3">'Part II Expenditures'!$C$75</definedName>
    <definedName name="CCC_Flexibility_Categorical_Programs">'Cat Flex List'!$A$9:$A$29</definedName>
    <definedName name="CCD">'[5]CCDs, CCCs'!$A$2:$A$74</definedName>
    <definedName name="colleges" localSheetId="7">'[6]districts colleges'!$C$2:$C$118</definedName>
    <definedName name="colleges" localSheetId="0">'[1]districts colleges'!$C$2:$C$115</definedName>
    <definedName name="colleges" localSheetId="8">'[6]districts colleges'!$C$2:$C$118</definedName>
    <definedName name="colleges">'Districts-Colleges'!$C$2:$C$115</definedName>
    <definedName name="creditnoncredit" localSheetId="7">'[6]districts colleges'!$G$2:$G$4</definedName>
    <definedName name="creditnoncredit" localSheetId="8">'[6]districts colleges'!$G$2:$G$4</definedName>
    <definedName name="creditnoncredit">'Districts-Colleges'!$G$2:$G$4</definedName>
    <definedName name="districts" localSheetId="7">'[6]districts colleges'!$A$2:$A$74</definedName>
    <definedName name="districts" localSheetId="0">'[1]districts colleges'!$A$2:$A$74</definedName>
    <definedName name="districts" localSheetId="8">'[6]districts colleges'!$A$2:$A$74</definedName>
    <definedName name="districts">'Districts-Colleges'!$A$2:$A$74</definedName>
    <definedName name="_xlnm.Print_Area" localSheetId="2">'Part I Funding'!$B$1:$G$67</definedName>
    <definedName name="_xlnm.Print_Area" localSheetId="4">'Part III Match Detail'!$A$1:$L$34</definedName>
    <definedName name="_xlnm.Print_Area" localSheetId="5">'Summary'!$A$1:$F$52</definedName>
    <definedName name="Print_Area_MI" localSheetId="7">#REF!</definedName>
    <definedName name="Print_Area_MI" localSheetId="5">#REF!</definedName>
    <definedName name="Print_Area_MI" localSheetId="8">#REF!</definedName>
    <definedName name="Print_Area_MI">#REF!</definedName>
    <definedName name="q">'[3]districts colleges'!$C$2:$C$115</definedName>
    <definedName name="Select_Credit_or_NonCredit">'Districts-Colleges'!$G$3:$G$4</definedName>
    <definedName name="YesNo" localSheetId="7">'[6]yesno'!$A$2:$A$4</definedName>
    <definedName name="YesNo">'Yes-No'!$A$2:$A$4</definedName>
  </definedNames>
  <calcPr fullCalcOnLoad="1"/>
</workbook>
</file>

<file path=xl/comments8.xml><?xml version="1.0" encoding="utf-8"?>
<comments xmlns="http://schemas.openxmlformats.org/spreadsheetml/2006/main">
  <authors>
    <author>Orta, Jason</author>
  </authors>
  <commentList>
    <comment ref="J30" authorId="0">
      <text>
        <r>
          <rPr>
            <b/>
            <sz val="9"/>
            <rFont val="Tahoma"/>
            <family val="2"/>
          </rPr>
          <t>Orta, Jason:</t>
        </r>
        <r>
          <rPr>
            <sz val="9"/>
            <rFont val="Tahoma"/>
            <family val="2"/>
          </rPr>
          <t xml:space="preserve">
Moved to bottom for the list because it was in the way…
</t>
        </r>
      </text>
    </comment>
  </commentList>
</comments>
</file>

<file path=xl/sharedStrings.xml><?xml version="1.0" encoding="utf-8"?>
<sst xmlns="http://schemas.openxmlformats.org/spreadsheetml/2006/main" count="503" uniqueCount="411">
  <si>
    <t>Coordination</t>
  </si>
  <si>
    <t>Total</t>
  </si>
  <si>
    <t>College:</t>
  </si>
  <si>
    <t>District:</t>
  </si>
  <si>
    <t>Revenue Group</t>
  </si>
  <si>
    <t>Revenue Source</t>
  </si>
  <si>
    <t>District/College Match Amount</t>
  </si>
  <si>
    <t>Federal Revenue 8100</t>
  </si>
  <si>
    <t>State Revenue 8600</t>
  </si>
  <si>
    <t>Local Revenue 8800</t>
  </si>
  <si>
    <t>Other Sources 8900</t>
  </si>
  <si>
    <t>Classification</t>
  </si>
  <si>
    <t>Employee Benefits</t>
  </si>
  <si>
    <t>Capital Outlay</t>
  </si>
  <si>
    <t>Date</t>
  </si>
  <si>
    <t>Phone Number</t>
  </si>
  <si>
    <t>Other Outgo</t>
  </si>
  <si>
    <t>Supplies &amp; Materials</t>
  </si>
  <si>
    <t>Subtotal</t>
  </si>
  <si>
    <t>Certification</t>
  </si>
  <si>
    <t>Academic Salaries: Position Title(s)</t>
  </si>
  <si>
    <t>Classified and Other Nonacademic Salaries: Position Title(s)</t>
  </si>
  <si>
    <t>Acct. Code</t>
  </si>
  <si>
    <t>College's Matriculation Coordinator (Typed name and signature)</t>
  </si>
  <si>
    <t>Counseling/ Advising</t>
  </si>
  <si>
    <t>Admissions</t>
  </si>
  <si>
    <t>Research</t>
  </si>
  <si>
    <t>Assessment</t>
  </si>
  <si>
    <t>Orientation</t>
  </si>
  <si>
    <t>Year End Expenditures Report</t>
  </si>
  <si>
    <t>Part II Expenditures</t>
  </si>
  <si>
    <t>Part III Match</t>
  </si>
  <si>
    <t>Basic instructions:</t>
  </si>
  <si>
    <t>Blue colored cells indicate a pre-populated cell and cannot be modified.</t>
  </si>
  <si>
    <t>Gray colored cells indicate a formula and cannot be modified.</t>
  </si>
  <si>
    <t>District</t>
  </si>
  <si>
    <t xml:space="preserve">College  </t>
  </si>
  <si>
    <t>Allan Hancock CCD</t>
  </si>
  <si>
    <t>Alameda College</t>
  </si>
  <si>
    <t>Antelope Valley CCD</t>
  </si>
  <si>
    <t>Allan Hancock College</t>
  </si>
  <si>
    <t>Barstow CCD</t>
  </si>
  <si>
    <t>American River College</t>
  </si>
  <si>
    <t>Butte CCD</t>
  </si>
  <si>
    <t>Antelope Valley College</t>
  </si>
  <si>
    <t>Cabrillo CCD</t>
  </si>
  <si>
    <t>Bakersfield College</t>
  </si>
  <si>
    <t>Cerritos CCD</t>
  </si>
  <si>
    <t>Barstow College</t>
  </si>
  <si>
    <t>Chabot-Las Positas CCD</t>
  </si>
  <si>
    <t>Berkeley City College</t>
  </si>
  <si>
    <t>Chaffey CCD</t>
  </si>
  <si>
    <t>Butte College</t>
  </si>
  <si>
    <t>Citrus CCD</t>
  </si>
  <si>
    <t>Cabrillo College</t>
  </si>
  <si>
    <t>Coast CCD</t>
  </si>
  <si>
    <t>Canada College</t>
  </si>
  <si>
    <t>Compton CCD</t>
  </si>
  <si>
    <t>College of the Canyons</t>
  </si>
  <si>
    <t>Contra Costa CCD</t>
  </si>
  <si>
    <t>Cerritos College</t>
  </si>
  <si>
    <t>Copper Mt. CCD</t>
  </si>
  <si>
    <t>Cerro Coso College</t>
  </si>
  <si>
    <t>Desert CCD</t>
  </si>
  <si>
    <t>Chabot College</t>
  </si>
  <si>
    <t>El Camino CCD</t>
  </si>
  <si>
    <t>Chaffey College</t>
  </si>
  <si>
    <t>Feather River CCD</t>
  </si>
  <si>
    <t>Citrus College</t>
  </si>
  <si>
    <t>Foothill-DeAnza CCD</t>
  </si>
  <si>
    <t>Coastline College</t>
  </si>
  <si>
    <t>Gavilan Joint CCD</t>
  </si>
  <si>
    <t>Columbia College</t>
  </si>
  <si>
    <t>Glendale CCD</t>
  </si>
  <si>
    <t>Compton College</t>
  </si>
  <si>
    <t>Grossmont Cuyamaca CCD</t>
  </si>
  <si>
    <t>Contra Costa College</t>
  </si>
  <si>
    <t>Hartnell CCD</t>
  </si>
  <si>
    <t xml:space="preserve">Copper Mt. College </t>
  </si>
  <si>
    <t>Imperial CCD</t>
  </si>
  <si>
    <t>Cosumnes River College</t>
  </si>
  <si>
    <t>Kern CCD</t>
  </si>
  <si>
    <t>Crafton Hills College</t>
  </si>
  <si>
    <t>Lake Tahoe CCD</t>
  </si>
  <si>
    <t>Cuesta College</t>
  </si>
  <si>
    <t>Lassen CCD</t>
  </si>
  <si>
    <t>Cuyamaca College</t>
  </si>
  <si>
    <t xml:space="preserve">Long Beach CCD </t>
  </si>
  <si>
    <t>Cypress College</t>
  </si>
  <si>
    <t>Los Angeles CCD</t>
  </si>
  <si>
    <t>De Anza College</t>
  </si>
  <si>
    <t>Los Rios CCD</t>
  </si>
  <si>
    <t>College of the Desert</t>
  </si>
  <si>
    <t>Marin CCD</t>
  </si>
  <si>
    <t>Diablo Valley College</t>
  </si>
  <si>
    <t>Mendocino-Lake CCD</t>
  </si>
  <si>
    <t>East Los Angeles College</t>
  </si>
  <si>
    <t>Merced CCD</t>
  </si>
  <si>
    <t>El Camino College</t>
  </si>
  <si>
    <t>Mira Costa CCD</t>
  </si>
  <si>
    <t>Evergreen Valley College</t>
  </si>
  <si>
    <t>Monterey Peninsula CCD</t>
  </si>
  <si>
    <t>Feather River College</t>
  </si>
  <si>
    <t>Mt. San Antonio CCD</t>
  </si>
  <si>
    <t>Folsom Lake</t>
  </si>
  <si>
    <t>Mt. San Jacinto CCD</t>
  </si>
  <si>
    <t>Foothill College</t>
  </si>
  <si>
    <t>Napa Valley CCD</t>
  </si>
  <si>
    <t>Fresno City College</t>
  </si>
  <si>
    <t>North Orange County CCD</t>
  </si>
  <si>
    <t>Fullerton College</t>
  </si>
  <si>
    <t>Ohlone CCD</t>
  </si>
  <si>
    <t>Gavilan College</t>
  </si>
  <si>
    <t>Palo Verde CCD</t>
  </si>
  <si>
    <t>Glendale College</t>
  </si>
  <si>
    <t>Palomar CCD</t>
  </si>
  <si>
    <t>Golden West College</t>
  </si>
  <si>
    <t>Pasadena Area CCD</t>
  </si>
  <si>
    <t>Grossmont College</t>
  </si>
  <si>
    <t>Peralta CCD</t>
  </si>
  <si>
    <t>Hartnell College</t>
  </si>
  <si>
    <t>Rancho Santiago CCD</t>
  </si>
  <si>
    <t>Imperial Valley College</t>
  </si>
  <si>
    <t>Redwoods CCD</t>
  </si>
  <si>
    <t>Irvine Valley College</t>
  </si>
  <si>
    <t>Rio Hondo CCD</t>
  </si>
  <si>
    <t>Lake Tahoe College</t>
  </si>
  <si>
    <t>Riverside CCD</t>
  </si>
  <si>
    <t>Laney College</t>
  </si>
  <si>
    <t>San Bernardino CCD</t>
  </si>
  <si>
    <t>Las Positas College</t>
  </si>
  <si>
    <t>San Diego CCD</t>
  </si>
  <si>
    <t>Lassen College</t>
  </si>
  <si>
    <t>San Francisco CCD</t>
  </si>
  <si>
    <t>Long Beach City College</t>
  </si>
  <si>
    <t>San Joaquin Delta CCD</t>
  </si>
  <si>
    <t>Los Angeles City College</t>
  </si>
  <si>
    <t>San Jose-Evergreen CCD</t>
  </si>
  <si>
    <t>Los Angeles Harbor College</t>
  </si>
  <si>
    <t>San Luis Obispo CCD</t>
  </si>
  <si>
    <t>Los Angeles Mission College</t>
  </si>
  <si>
    <t>San Mateo CCD</t>
  </si>
  <si>
    <t>Los Angeles Pierce College</t>
  </si>
  <si>
    <t>Santa Barbara CCD</t>
  </si>
  <si>
    <t>Los Angeles Southwest College</t>
  </si>
  <si>
    <t>Santa Clarita CCD</t>
  </si>
  <si>
    <t>Los Angeles Trade-Tech College</t>
  </si>
  <si>
    <t>Santa Monica CCD</t>
  </si>
  <si>
    <t>Los Angeles Valley College</t>
  </si>
  <si>
    <t>Sequoias CCD</t>
  </si>
  <si>
    <t>Los Medanos College</t>
  </si>
  <si>
    <t>Shasta-Tehama-Trinity CCD</t>
  </si>
  <si>
    <t>Marin College</t>
  </si>
  <si>
    <t>Sierra CCD</t>
  </si>
  <si>
    <t>Mendocino College</t>
  </si>
  <si>
    <t>Siskiyou Joint CCD</t>
  </si>
  <si>
    <t>Merced College</t>
  </si>
  <si>
    <t>Solano CCD</t>
  </si>
  <si>
    <t>Merritt College</t>
  </si>
  <si>
    <t>Sonoma County CCD</t>
  </si>
  <si>
    <t>Mira Costa College</t>
  </si>
  <si>
    <t>South Orange County CCD</t>
  </si>
  <si>
    <t>Mission College</t>
  </si>
  <si>
    <t>Southwestern CCD</t>
  </si>
  <si>
    <t>Modesto Junior College</t>
  </si>
  <si>
    <t>State Center CCD</t>
  </si>
  <si>
    <t>Monterey Peninsula College</t>
  </si>
  <si>
    <t>Ventura CCD</t>
  </si>
  <si>
    <t>Moorpark College</t>
  </si>
  <si>
    <t>Victor Valley CCD</t>
  </si>
  <si>
    <t>Moreno Valley College</t>
  </si>
  <si>
    <t>West Hills CCD</t>
  </si>
  <si>
    <t>Mt. San Antonio College</t>
  </si>
  <si>
    <t>West Kern CCD</t>
  </si>
  <si>
    <t>Mt. San Jacinto College</t>
  </si>
  <si>
    <t>West Valley CCD</t>
  </si>
  <si>
    <t>Napa College</t>
  </si>
  <si>
    <t>Yosemite CCD</t>
  </si>
  <si>
    <t>Norco College</t>
  </si>
  <si>
    <t>Yuba CCD</t>
  </si>
  <si>
    <t>Ohlone College</t>
  </si>
  <si>
    <t>Orange Coast College</t>
  </si>
  <si>
    <t>Oxnard College</t>
  </si>
  <si>
    <t>Palo Verde College</t>
  </si>
  <si>
    <t>Palomar College</t>
  </si>
  <si>
    <t>Pasadena City College</t>
  </si>
  <si>
    <t>Porterville College</t>
  </si>
  <si>
    <t>College of the Redwoods</t>
  </si>
  <si>
    <t>Reedley College</t>
  </si>
  <si>
    <t>Rio Hondo College</t>
  </si>
  <si>
    <t>Riverside College</t>
  </si>
  <si>
    <t>Sacramento City College</t>
  </si>
  <si>
    <t>Saddleback College</t>
  </si>
  <si>
    <t>San Bernardino Valley College</t>
  </si>
  <si>
    <t>San Diego City College</t>
  </si>
  <si>
    <t>San Diego Mesa College</t>
  </si>
  <si>
    <t>San Diego Miramar College</t>
  </si>
  <si>
    <t>San Francisco City College</t>
  </si>
  <si>
    <t>San Joaquin Delta College</t>
  </si>
  <si>
    <t>San Jose City College</t>
  </si>
  <si>
    <t>College of San Mateo</t>
  </si>
  <si>
    <t>Santa Ana College</t>
  </si>
  <si>
    <t>Santa Barbara City College</t>
  </si>
  <si>
    <t>Santa Monica College</t>
  </si>
  <si>
    <t>Santa Rosa Junior College</t>
  </si>
  <si>
    <t>Santiago Canyon College</t>
  </si>
  <si>
    <t>College of the Sequoias</t>
  </si>
  <si>
    <t>Shasta College</t>
  </si>
  <si>
    <t>Sierra College</t>
  </si>
  <si>
    <t>College of the Siskiyous</t>
  </si>
  <si>
    <t>Skyline College</t>
  </si>
  <si>
    <t>Solano College</t>
  </si>
  <si>
    <t>Southwestern College</t>
  </si>
  <si>
    <t>Taft College</t>
  </si>
  <si>
    <t>Ventura College</t>
  </si>
  <si>
    <t>Victor Valley College</t>
  </si>
  <si>
    <t>West Hills Coalinga College</t>
  </si>
  <si>
    <t>West Hills Lemoore College</t>
  </si>
  <si>
    <t>West Los Angeles College</t>
  </si>
  <si>
    <t>West Valley College</t>
  </si>
  <si>
    <t>Woodland College</t>
  </si>
  <si>
    <t>Yuba College</t>
  </si>
  <si>
    <t>District Business Manager (Typed name and signature)</t>
  </si>
  <si>
    <t>Email address</t>
  </si>
  <si>
    <t>Other Operating Expenses and Services</t>
  </si>
  <si>
    <t># of FTE Positions</t>
  </si>
  <si>
    <t>Use This</t>
  </si>
  <si>
    <t>For This</t>
  </si>
  <si>
    <t>(Budget and Accounting Manual EOT Number)</t>
  </si>
  <si>
    <t>Instructional Salaries</t>
  </si>
  <si>
    <t>Academic Salaries, Instructional, Regular Salary Schedule</t>
  </si>
  <si>
    <t>Academic Salaries, Instructional, Non‑Regular Salary Schedule</t>
  </si>
  <si>
    <t>Supervisor[1]</t>
  </si>
  <si>
    <t>Academic Salaries, Noninstructional, Regular Salary Schedule</t>
  </si>
  <si>
    <t>Subcategory Administrators and Supervisors:  (Superintendents, Assistant Superintendents, Presidents, Vice Presidents, Deans)</t>
  </si>
  <si>
    <t>Project Director[2]</t>
  </si>
  <si>
    <t>Subcategory Project Director</t>
  </si>
  <si>
    <t>Counselor</t>
  </si>
  <si>
    <t>Subcategory Vocational Counselors</t>
  </si>
  <si>
    <t>Other</t>
  </si>
  <si>
    <t>Subcategory Other:  (Salaries other than Administrators/Supervisors, Project Directors, and Vocational Counselors)</t>
  </si>
  <si>
    <t>Noninstructional Salaries</t>
  </si>
  <si>
    <t>(Use same subcategory detail as object 1200)</t>
  </si>
  <si>
    <t>Classified Salaries, Noninstructional</t>
  </si>
  <si>
    <t>Instructional Aides’ Salaries</t>
  </si>
  <si>
    <t>Classified Salaries, Noninstructional Aides, Regular Salary Schedule</t>
  </si>
  <si>
    <t>Direct Instruction, Other</t>
  </si>
  <si>
    <t>Supervisor[3]</t>
  </si>
  <si>
    <t>Project Director[4]</t>
  </si>
  <si>
    <t>(3100-3900):  STRS Fund, PERS Fund, Old Age, Survivors, Disability, and Health Insurance (OASDHI), Health and Welfare Benefits, State Unemployment Insurance, Workers’ Compensation Insurance, Local Retirement Systems, Other Benefits</t>
  </si>
  <si>
    <t>Supplies and Materials</t>
  </si>
  <si>
    <t>Instructional and Noninstructional Supplies and Materials (have a useful life of less then one year) (i.e., office, library, medical, food periodicals, magazines, pictures, maps computer software)</t>
  </si>
  <si>
    <t>Depreciation, Dues and Memberships, Insurance, Legal, Election and Audit Expenses, Personal and Consultant Services, Postage, Rents, Leases and Repairs, Self-Insurance Claims, Travel and Con­ference Expenses, Utilities and Housekeeping Services, Other</t>
  </si>
  <si>
    <t>6400 Equipment (i.e., desk, chairs, vehicles, etc.)</t>
  </si>
  <si>
    <t>[1]Not to exceed 5% for supervision/administration (not directly involved in the day-to-day ongoing activities)</t>
  </si>
  <si>
    <t>[2]This is the person who is directly involved with the day-to-day ongoing activities.</t>
  </si>
  <si>
    <t>[3]Not to exceed 5% for supervision/administration (not directly involved in the day-to-day ongoing activities)</t>
  </si>
  <si>
    <t>[4]This is the person who is directly involved with the day-to-day ongoing activities.</t>
  </si>
  <si>
    <t>Crossover Chart
Expenditures by Object Titles (EOT)*</t>
  </si>
  <si>
    <t>Report Due Postmarked By</t>
  </si>
  <si>
    <t xml:space="preserve">Email report to: </t>
  </si>
  <si>
    <t>California Community Colleges Chancellor's Office</t>
  </si>
  <si>
    <t>Sacramento,  CA  95811-6549</t>
  </si>
  <si>
    <t>blank page</t>
  </si>
  <si>
    <t>cccmatric@cccco.edu</t>
  </si>
  <si>
    <t>Credit</t>
  </si>
  <si>
    <t>Matriculation</t>
  </si>
  <si>
    <t>Noncredit</t>
  </si>
  <si>
    <t>Select Credit or Noncredit</t>
  </si>
  <si>
    <t>Select Credit or Noncredit:</t>
  </si>
  <si>
    <t>Date of Board Action</t>
  </si>
  <si>
    <t>If yes, to what program(s)?</t>
  </si>
  <si>
    <t>Amount</t>
  </si>
  <si>
    <t>President/Superintendent (Typed name and signature)</t>
  </si>
  <si>
    <t>Select district</t>
  </si>
  <si>
    <t>Select college</t>
  </si>
  <si>
    <t>Cover Page</t>
  </si>
  <si>
    <t>Yellow highlighted cells allow you to enter a value, either by selecting from a drop down list or typing in the cell.</t>
  </si>
  <si>
    <r>
      <rPr>
        <b/>
        <u val="single"/>
        <sz val="10"/>
        <rFont val="Century Gothic"/>
        <family val="2"/>
      </rPr>
      <t xml:space="preserve">Number of FTE Positions </t>
    </r>
    <r>
      <rPr>
        <sz val="10"/>
        <rFont val="Century Gothic"/>
        <family val="2"/>
      </rPr>
      <t>- Report the number of FTE positions by object code as defined by the California Community Colleges Budget and Accounting Manual.</t>
    </r>
  </si>
  <si>
    <t>Patty Falero, Student Services and Special Programs Division</t>
  </si>
  <si>
    <t>Do First</t>
  </si>
  <si>
    <t>Part I Funding</t>
  </si>
  <si>
    <t>Summary</t>
  </si>
  <si>
    <t>Part I: Funding</t>
  </si>
  <si>
    <t>Sub total</t>
  </si>
  <si>
    <t>Other district contributions</t>
  </si>
  <si>
    <t>Did your district move Matriculation funds to another categorical program?</t>
  </si>
  <si>
    <t>Friday</t>
  </si>
  <si>
    <r>
      <rPr>
        <b/>
        <u val="single"/>
        <sz val="8"/>
        <rFont val="Century Gothic"/>
        <family val="2"/>
      </rPr>
      <t>State Allocation</t>
    </r>
    <r>
      <rPr>
        <sz val="8"/>
        <rFont val="Century Gothic"/>
        <family val="2"/>
      </rPr>
      <t xml:space="preserve"> - Report expenditures by object code as defined by the California Community Colleges Budget and Accounting Manual.  The Crossover Chart of Expenditure by Object Titles (EOT) can be found at the bottom of this page.  Although they appear in the CCC Budget and Accounting Manual, not all expenditures listed are appropriate for matriculation purposes.  Allowable and disallowed expenditures with Credit and Noncredit Matriculation Funds are listed at the bottom of this page.</t>
    </r>
  </si>
  <si>
    <t>Calculated required district match:</t>
  </si>
  <si>
    <t>The undersigned certify that the summary of operating expenses represents an accurate accounting of the state matriculation allocation for the reporting fiscal year and that the state matriculation allocation was not used to supplant services that existed prior to the 1987-88 academic year.</t>
  </si>
  <si>
    <t>and</t>
  </si>
  <si>
    <t>Supervising Administrator (Typed name and signature)</t>
  </si>
  <si>
    <t>2012-13</t>
  </si>
  <si>
    <t>1102 Q Street, Suite 4554</t>
  </si>
  <si>
    <r>
      <t xml:space="preserve">Welcome to the Excel
</t>
    </r>
    <r>
      <rPr>
        <b/>
        <sz val="13"/>
        <rFont val="Century Gothic"/>
        <family val="2"/>
      </rPr>
      <t>Matriculation 2012-13 Year End Expenditures Report</t>
    </r>
    <r>
      <rPr>
        <b/>
        <sz val="12"/>
        <rFont val="Century Gothic"/>
        <family val="2"/>
      </rPr>
      <t xml:space="preserve">
for fiscal reporting period
July 1, 2012 - June 30, 2013</t>
    </r>
  </si>
  <si>
    <t>Matriculation FY 2012-13 Year End Expenditures Report - "Part II Expenditures"
Specific Entry and Other Instructions</t>
  </si>
  <si>
    <r>
      <t xml:space="preserve">     </t>
    </r>
    <r>
      <rPr>
        <b/>
        <u val="single"/>
        <sz val="10"/>
        <rFont val="Century Gothic"/>
        <family val="2"/>
      </rPr>
      <t>Funds expended in the Matriculation program:</t>
    </r>
    <r>
      <rPr>
        <sz val="10"/>
        <rFont val="Century Gothic"/>
        <family val="2"/>
      </rPr>
      <t xml:space="preserve"> This report must be completed at the college level.  If there is more than one college in your district, you will need to work with your district office to identify your college's funding level.  </t>
    </r>
  </si>
  <si>
    <t>Enter any other district contributions above the required match that were used in the Matriculation program.</t>
  </si>
  <si>
    <t>+</t>
  </si>
  <si>
    <t>If the balance is positive and your district triggered flexibility, the funds will remain at the district/college.</t>
  </si>
  <si>
    <t>If the balance is positive and your district did not trigger flexibility, the funds must be returned to the Chancellor's Office.</t>
  </si>
  <si>
    <t>-</t>
  </si>
  <si>
    <t>If the balance is negative, then an error in the reporting of allocations may have occurred.  Please review and correct.</t>
  </si>
  <si>
    <r>
      <t xml:space="preserve">3:1 Calculated required match for </t>
    </r>
    <r>
      <rPr>
        <b/>
        <sz val="10"/>
        <color indexed="8"/>
        <rFont val="Century Gothic"/>
        <family val="2"/>
      </rPr>
      <t>credit</t>
    </r>
    <r>
      <rPr>
        <sz val="10"/>
        <color indexed="8"/>
        <rFont val="Century Gothic"/>
        <family val="2"/>
      </rPr>
      <t>:</t>
    </r>
  </si>
  <si>
    <r>
      <t xml:space="preserve">1:1 Calculated required match for </t>
    </r>
    <r>
      <rPr>
        <b/>
        <sz val="10"/>
        <color indexed="8"/>
        <rFont val="Century Gothic"/>
        <family val="2"/>
      </rPr>
      <t>noncredi</t>
    </r>
    <r>
      <rPr>
        <sz val="10"/>
        <color indexed="8"/>
        <rFont val="Century Gothic"/>
        <family val="2"/>
      </rPr>
      <t>t:</t>
    </r>
  </si>
  <si>
    <r>
      <t xml:space="preserve">Total Expenditures </t>
    </r>
    <r>
      <rPr>
        <b/>
        <i/>
        <sz val="10"/>
        <rFont val="Century Gothic"/>
        <family val="2"/>
      </rPr>
      <t>(must be equal to or less than the Net (A)-(B) from "Part I Funding")</t>
    </r>
  </si>
  <si>
    <r>
      <t xml:space="preserve">Total Expenditures </t>
    </r>
    <r>
      <rPr>
        <b/>
        <i/>
        <sz val="7.5"/>
        <rFont val="Century Gothic"/>
        <family val="2"/>
      </rPr>
      <t xml:space="preserve">(must be </t>
    </r>
    <r>
      <rPr>
        <b/>
        <i/>
        <u val="single"/>
        <sz val="7.5"/>
        <rFont val="Century Gothic"/>
        <family val="2"/>
      </rPr>
      <t>at least</t>
    </r>
    <r>
      <rPr>
        <b/>
        <i/>
        <sz val="7.5"/>
        <rFont val="Century Gothic"/>
        <family val="2"/>
      </rPr>
      <t xml:space="preserve"> equal to the Required District Match </t>
    </r>
    <r>
      <rPr>
        <b/>
        <i/>
        <u val="single"/>
        <sz val="7.5"/>
        <rFont val="Century Gothic"/>
        <family val="2"/>
      </rPr>
      <t>or</t>
    </r>
    <r>
      <rPr>
        <b/>
        <i/>
        <sz val="7.5"/>
        <rFont val="Century Gothic"/>
        <family val="2"/>
      </rPr>
      <t xml:space="preserve"> equal to or less than Required District Match + Other district contributions from "Part I Funding")</t>
    </r>
  </si>
  <si>
    <t>Enter your college's FY 2012-13 Allocation</t>
  </si>
  <si>
    <t>Select YES from the drop down menu if your district triggered categorical flexibility.</t>
  </si>
  <si>
    <t>If yes, enter the date your district took board action on categorical flexibility.</t>
  </si>
  <si>
    <r>
      <rPr>
        <b/>
        <u val="single"/>
        <sz val="10"/>
        <rFont val="Century Gothic"/>
        <family val="2"/>
      </rPr>
      <t>Categorical Flexibility:</t>
    </r>
    <r>
      <rPr>
        <sz val="10"/>
        <rFont val="Century Gothic"/>
        <family val="2"/>
      </rPr>
      <t xml:space="preserve">  Since funds are appropriated for each categorical program on an annual basis, districts must take public action each year through a board meeting to trigger categorical flexibility.  If your district triggered the categorical flexibility provision, we strongly encourage you to report Matriculation expenditures so that we can respond to legislative requests for information.</t>
    </r>
  </si>
  <si>
    <t>Select YES from the drop down menu if your district moved FY 2012-13 Matriculation funds to another categorical program.</t>
  </si>
  <si>
    <t>Select NO from the drop down menu if your district did not move FY 2012-13 Matriculation funds to another categorical program.</t>
  </si>
  <si>
    <t>Select the program name from the drop down menu into which the FY 2012-13 Matriculation funds were moved.</t>
  </si>
  <si>
    <t>Enter the amount of FY 2012-13 Matriculation funds that were moved.</t>
  </si>
  <si>
    <t>This cell will populate once the Part II Expenditures section has been completed.</t>
  </si>
  <si>
    <t>This cell will populate once the Part III Match Detail section has been completed.</t>
  </si>
  <si>
    <t>If all of the FY 2012-13 State Matriculation Allocation funds have been accounted for on this report, then the balance should be zero.</t>
  </si>
  <si>
    <t>(A) Total FY 2012-13 State Matriculation Allocation</t>
  </si>
  <si>
    <t>Categorical Flexibility:</t>
  </si>
  <si>
    <t>Select Yes or No</t>
  </si>
  <si>
    <t>Yes</t>
  </si>
  <si>
    <t>No</t>
  </si>
  <si>
    <t xml:space="preserve"> California Community Colleges Legislative Reporting Requirement - 2011-12</t>
  </si>
  <si>
    <t>Utilization of Categorical Flexibility Provision</t>
  </si>
  <si>
    <t>DISTRICT</t>
  </si>
  <si>
    <t>CBO or Designee</t>
  </si>
  <si>
    <t>Jeanette L. Gordon, Chief Financial Officer</t>
  </si>
  <si>
    <t xml:space="preserve">NO FUNDS TRANSFERRED </t>
  </si>
  <si>
    <t>Total 2011-12 Statewide Funding</t>
  </si>
  <si>
    <t>Amount Moved Out of Category</t>
  </si>
  <si>
    <t>Amount Moved Into Category</t>
  </si>
  <si>
    <t>Childcare Tax Bail Out</t>
  </si>
  <si>
    <t>Equal Employment Opportunity</t>
  </si>
  <si>
    <t xml:space="preserve">Economic Development  </t>
  </si>
  <si>
    <t xml:space="preserve">Apprenticeship </t>
  </si>
  <si>
    <t xml:space="preserve">Part-time Faculty Office Hours </t>
  </si>
  <si>
    <t xml:space="preserve">Part-time Faculty Health Insurance </t>
  </si>
  <si>
    <t xml:space="preserve">Part-time Faculty Compensation </t>
  </si>
  <si>
    <t xml:space="preserve">Matriculation </t>
  </si>
  <si>
    <t xml:space="preserve">Transfer Education and Articulation </t>
  </si>
  <si>
    <t xml:space="preserve">Physical Plant and Instructional Support </t>
  </si>
  <si>
    <t>Career Technical Education *</t>
  </si>
  <si>
    <t>XXX</t>
  </si>
  <si>
    <t xml:space="preserve">Student Financial Aid Administration </t>
  </si>
  <si>
    <t>Foster Care Education Program</t>
  </si>
  <si>
    <t xml:space="preserve">Fund for Student Success </t>
  </si>
  <si>
    <t xml:space="preserve">CalWORKs  </t>
  </si>
  <si>
    <t>Student Success Initiative - Basic Skills</t>
  </si>
  <si>
    <t>Nursing Support</t>
  </si>
  <si>
    <t>Disabled Students</t>
  </si>
  <si>
    <t>Extended Opportunity Programs &amp; Services</t>
  </si>
  <si>
    <t xml:space="preserve">CARE </t>
  </si>
  <si>
    <t>Telecom &amp; Technology Services</t>
  </si>
  <si>
    <r>
      <t xml:space="preserve">Funds may be transferred </t>
    </r>
    <r>
      <rPr>
        <b/>
        <sz val="11"/>
        <color indexed="8"/>
        <rFont val="Calibri"/>
        <family val="2"/>
      </rPr>
      <t>out of</t>
    </r>
    <r>
      <rPr>
        <sz val="10"/>
        <rFont val="Arial"/>
        <family val="0"/>
      </rPr>
      <t xml:space="preserve"> any</t>
    </r>
    <r>
      <rPr>
        <b/>
        <sz val="11"/>
        <color indexed="8"/>
        <rFont val="Calibri"/>
        <family val="2"/>
      </rPr>
      <t xml:space="preserve"> shaded</t>
    </r>
    <r>
      <rPr>
        <sz val="10"/>
        <rFont val="Arial"/>
        <family val="0"/>
      </rPr>
      <t xml:space="preserve"> categorical program and </t>
    </r>
    <r>
      <rPr>
        <b/>
        <sz val="11"/>
        <color indexed="8"/>
        <rFont val="Calibri"/>
        <family val="2"/>
      </rPr>
      <t>into</t>
    </r>
    <r>
      <rPr>
        <sz val="10"/>
        <rFont val="Arial"/>
        <family val="0"/>
      </rPr>
      <t xml:space="preserve"> any categorical program shown on this page.</t>
    </r>
  </si>
  <si>
    <t>* Career Technical Education is funded elsewhere in the budget and is not included in the flexibility provision.</t>
  </si>
  <si>
    <t xml:space="preserve">** The Chancellor may adjust allocations for these programs in support of statewide and regional functions. </t>
  </si>
  <si>
    <t>2011 State Budget Act (SB 87, Item 6870-101-0001, Provision 28)</t>
  </si>
  <si>
    <t>9F</t>
  </si>
  <si>
    <t>Total funds used in the Matriculation program</t>
  </si>
  <si>
    <t>Enter whole numbers only</t>
  </si>
  <si>
    <t>Did the district trigger the categorical flexibility provision for fiscal year 2012-13?</t>
  </si>
  <si>
    <t>(B) Total funds moved to another categorical program</t>
  </si>
  <si>
    <t>Net (A) - (B):</t>
  </si>
  <si>
    <t>7F</t>
  </si>
  <si>
    <t>10F</t>
  </si>
  <si>
    <t>12F</t>
  </si>
  <si>
    <t>15DE</t>
  </si>
  <si>
    <t>16DE</t>
  </si>
  <si>
    <t>17DE</t>
  </si>
  <si>
    <t>15F</t>
  </si>
  <si>
    <t>16F</t>
  </si>
  <si>
    <t>17F</t>
  </si>
  <si>
    <t>24F</t>
  </si>
  <si>
    <t>25F</t>
  </si>
  <si>
    <t>30F</t>
  </si>
  <si>
    <t>31F</t>
  </si>
  <si>
    <t>26E</t>
  </si>
  <si>
    <r>
      <t xml:space="preserve">This cell will display your calculated district match for your </t>
    </r>
    <r>
      <rPr>
        <i/>
        <sz val="10"/>
        <rFont val="Century Gothic"/>
        <family val="2"/>
      </rPr>
      <t>credit</t>
    </r>
    <r>
      <rPr>
        <sz val="10"/>
        <rFont val="Century Gothic"/>
        <family val="2"/>
      </rPr>
      <t xml:space="preserve"> program.</t>
    </r>
  </si>
  <si>
    <t xml:space="preserve">cell: </t>
  </si>
  <si>
    <r>
      <t xml:space="preserve">This cell will display your calculated district match for your </t>
    </r>
    <r>
      <rPr>
        <i/>
        <sz val="10"/>
        <rFont val="Century Gothic"/>
        <family val="2"/>
      </rPr>
      <t>noncredit</t>
    </r>
    <r>
      <rPr>
        <sz val="10"/>
        <rFont val="Century Gothic"/>
        <family val="2"/>
      </rPr>
      <t xml:space="preserve"> program, if applicable.</t>
    </r>
  </si>
  <si>
    <t>Funds expended in the Matriculation program:</t>
  </si>
  <si>
    <t>Balance FY 2012-13 State Matriculation Allocation:</t>
  </si>
  <si>
    <t>Funds moved to another categorical program</t>
  </si>
  <si>
    <t>The required District Match was met:</t>
  </si>
  <si>
    <t>37F</t>
  </si>
  <si>
    <t>34F</t>
  </si>
  <si>
    <t>27E</t>
  </si>
  <si>
    <t>To print entire workbook: Go to File, Print, Entire Workbook.  Select double-sided.</t>
  </si>
  <si>
    <t>If you need additional rows to complete your data entry in Part II or Part III, please contact Debra Sheldon as listed above. The Chancellor's Office will be able to unlock the spreadsheet, add additional rows and send you the revised spreadsheet.</t>
  </si>
  <si>
    <t>This workbook contains 6 protected spreadsheets in the following order:</t>
  </si>
  <si>
    <t>You may enter data in spreadsheets 2-6. Use the tab key to move around in each spreadsheet.  At the bottom of some of the spreadsheets (or the back of the page if printed) are Specific Entry for certain cells and Other Instructions. You will be able to enter whole numbers only (no cents).</t>
  </si>
  <si>
    <t>Mail report with original signatures to:</t>
  </si>
  <si>
    <t>Select the CCC Categorical Program</t>
  </si>
  <si>
    <t>Other categorical program funds (with flexibility provisions)</t>
  </si>
  <si>
    <t>Enter any other categorical program funds with flexibility provisions that were moved into and used in the Matriculation program.</t>
  </si>
  <si>
    <t>Select NO from the drop down menu if your district did not trigger categorical flexibility.</t>
  </si>
  <si>
    <r>
      <rPr>
        <b/>
        <sz val="10"/>
        <rFont val="Century Gothic"/>
        <family val="2"/>
      </rPr>
      <t>Expenditures Allowed and Disallowed with Credit and Noncredit Matriculation Funds</t>
    </r>
    <r>
      <rPr>
        <sz val="10"/>
        <rFont val="Century Gothic"/>
        <family val="2"/>
      </rPr>
      <t xml:space="preserve">
(a) Colleges may only expend their Matriculation allocation funds to support and meet the costs of the matriculation services described in Title 5, sections 51024 and 55520 and in accordance with the objectives and activities identified in the college’s approved matriculation plan per Title 5, section 55510. 
(b) No more than 10% of the college’s total noncredit allocation may be diverted to supportive costs such as equipment or research activities.  Ninety of the allocation must be spent on direct services to students in every noncredit Matriculation program.
(c) Requests for permission to incur expenditures for equipment, materials or services not listed in the college’s approved plan should be approved by the appropriate local campus Vice President (or appropriate Matriculation administrator) prior to transmittal to the Chancellor’s Office for approval.
</t>
    </r>
    <r>
      <rPr>
        <i/>
        <sz val="10"/>
        <rFont val="Century Gothic"/>
        <family val="2"/>
      </rPr>
      <t>Expenditures not allowed</t>
    </r>
    <r>
      <rPr>
        <sz val="10"/>
        <rFont val="Century Gothic"/>
        <family val="2"/>
      </rPr>
      <t xml:space="preserve">
Matriculation funds shall not be expended for:
(a) Staff, certificated or administrative positions that do not support the matriculation services described in the college’s approved matriculation plan.
(b) Indirect costs (i.e., heat, lights, power or janitorial services).
(c) Political or professional association dues or contributions.
(d) Costs of construction, remodeling, renovation, or the purchase of vehicles.
(e) Costs for travel unrelated to matriculation activities or functions.
</t>
    </r>
    <r>
      <rPr>
        <i/>
        <sz val="10"/>
        <rFont val="Century Gothic"/>
        <family val="2"/>
      </rPr>
      <t>Beverages and Food</t>
    </r>
    <r>
      <rPr>
        <sz val="10"/>
        <rFont val="Century Gothic"/>
        <family val="2"/>
      </rPr>
      <t xml:space="preserve">
According to a legal opinion rendered in 1989, categorical funds may be used to provide food or beverages (non-alcoholic) for students or staff provided there is no local Board of Trustees policy prohibiting these costs. Additionally, the food and beverage costs must be for activities or functions consistent with the objectives of the categorical program.</t>
    </r>
  </si>
  <si>
    <t>(VTEA Reports EOT Number)</t>
  </si>
  <si>
    <t>Classified Salaries, Noninstructional, Regular Salary Schedule</t>
  </si>
  <si>
    <t>Academic Salaries, Noninstructional, Non‑Regular Salary Schedule</t>
  </si>
  <si>
    <t>*Please refer to the California Community Colleges Budget and Accounting Manual (Rev. July 1993), posted on the Chancellor's Office Finance and Facilities Planning Division at http://extranet.cccco.edu/Divisions/FinanceFacilities/FiscalStandards.aspx.  This manual has been distributed to District Superintendents/Presidents, District Chief Business Officer, District Data processing Managers, and District Libraries (for Single-Campus Districts).  Multi-College District distribution was the same as above, plus each college received four (4) additional copies sent to the College President, College Business Manager, College Data Processing Manager, and the College Library.  Duplication of this manual is allowed.  All questions regarding the Budget and Accounting Manual should be referred to the Chancellor's Office Finance and Facilities Division, Fiscal Standards Unit at (916) 327-6818.</t>
  </si>
  <si>
    <t xml:space="preserve">Part II:  Expenditures (State Matriculation Allocation)      </t>
  </si>
  <si>
    <r>
      <t xml:space="preserve">Part III:  Match Detail                                </t>
    </r>
    <r>
      <rPr>
        <i/>
        <sz val="12"/>
        <rFont val="Century Gothic"/>
        <family val="2"/>
      </rPr>
      <t xml:space="preserve"> </t>
    </r>
  </si>
  <si>
    <r>
      <t xml:space="preserve">Please note: Because funds are appropriated for each categorical program on an annual basis, districts must take public action each year through a board meeting to trigger categorical flexibility.  If your district triggered the categorical flexibility provision this year, we strongly encourage you to report Matriculation expenditures so that we can respond to legislative requests for information.  
Multi-college districts that use any portion of the state matriculation allocation to provide support for district expenses are required to complete and return the </t>
    </r>
    <r>
      <rPr>
        <b/>
        <sz val="10"/>
        <rFont val="Century Gothic"/>
        <family val="2"/>
      </rPr>
      <t>Certification of District Office Expenses form.</t>
    </r>
    <r>
      <rPr>
        <sz val="10"/>
        <rFont val="Century Gothic"/>
        <family val="2"/>
      </rPr>
      <t xml:space="preserve">  The form can be found on the Chancellor's Office Matriculation website at: http:/extranet.cccco.edu/Divisions/StudentServices.aspx.
Submit the report with original signatures, via </t>
    </r>
    <r>
      <rPr>
        <b/>
        <sz val="10"/>
        <rFont val="Century Gothic"/>
        <family val="2"/>
      </rPr>
      <t>email</t>
    </r>
    <r>
      <rPr>
        <sz val="10"/>
        <rFont val="Century Gothic"/>
        <family val="2"/>
      </rPr>
      <t xml:space="preserve"> </t>
    </r>
    <r>
      <rPr>
        <i/>
        <sz val="10"/>
        <rFont val="Century Gothic"/>
        <family val="2"/>
      </rPr>
      <t>and</t>
    </r>
    <r>
      <rPr>
        <sz val="10"/>
        <rFont val="Century Gothic"/>
        <family val="2"/>
      </rPr>
      <t xml:space="preserve"> </t>
    </r>
    <r>
      <rPr>
        <b/>
        <sz val="10"/>
        <rFont val="Century Gothic"/>
        <family val="2"/>
      </rPr>
      <t>U.S. Mail</t>
    </r>
    <r>
      <rPr>
        <sz val="10"/>
        <rFont val="Century Gothic"/>
        <family val="2"/>
      </rPr>
      <t xml:space="preserve">, postmarked no later than
</t>
    </r>
    <r>
      <rPr>
        <b/>
        <sz val="11"/>
        <rFont val="Century Gothic"/>
        <family val="2"/>
      </rPr>
      <t>Friday</t>
    </r>
    <r>
      <rPr>
        <b/>
        <sz val="11"/>
        <color indexed="8"/>
        <rFont val="Century Gothic"/>
        <family val="2"/>
      </rPr>
      <t>, October 4, 2013</t>
    </r>
    <r>
      <rPr>
        <sz val="10"/>
        <rFont val="Century Gothic"/>
        <family val="2"/>
      </rPr>
      <t xml:space="preserve">.
</t>
    </r>
    <r>
      <rPr>
        <b/>
        <sz val="10"/>
        <rFont val="Century Gothic"/>
        <family val="2"/>
      </rPr>
      <t xml:space="preserve">Email to: </t>
    </r>
    <r>
      <rPr>
        <sz val="10"/>
        <rFont val="Century Gothic"/>
        <family val="2"/>
      </rPr>
      <t xml:space="preserve">cccmatric@cccco.edu
and
</t>
    </r>
    <r>
      <rPr>
        <b/>
        <sz val="10"/>
        <color indexed="8"/>
        <rFont val="Century Gothic"/>
        <family val="2"/>
      </rPr>
      <t>Mail to:</t>
    </r>
    <r>
      <rPr>
        <b/>
        <sz val="11"/>
        <color indexed="8"/>
        <rFont val="Century Gothic"/>
        <family val="2"/>
      </rPr>
      <t xml:space="preserve">
</t>
    </r>
    <r>
      <rPr>
        <sz val="11"/>
        <color indexed="8"/>
        <rFont val="Century Gothic"/>
        <family val="2"/>
      </rPr>
      <t>Patty Falero,</t>
    </r>
    <r>
      <rPr>
        <sz val="10"/>
        <rFont val="Century Gothic"/>
        <family val="2"/>
      </rPr>
      <t xml:space="preserve"> Student Services and Special Programs Division</t>
    </r>
    <r>
      <rPr>
        <sz val="10"/>
        <color indexed="8"/>
        <rFont val="Century Gothic"/>
        <family val="2"/>
      </rPr>
      <t xml:space="preserve">
California Community Colleges Chancellor's Office
1102 Q Street, Suite 4554
Sacramento, CA  95811-6539</t>
    </r>
    <r>
      <rPr>
        <sz val="10"/>
        <rFont val="Century Gothic"/>
        <family val="2"/>
      </rPr>
      <t xml:space="preserve">
For assis</t>
    </r>
    <r>
      <rPr>
        <sz val="10"/>
        <color indexed="8"/>
        <rFont val="Century Gothic"/>
        <family val="2"/>
      </rPr>
      <t xml:space="preserve">tance in completing this report, you may contact:
Debra Sheldon - dsheldon@cccco.edu - (916) 322-2818 
</t>
    </r>
  </si>
  <si>
    <t>Matriculation FY 2012-13 Year End Expenditures Report - "Part I: Funding"
Specific Entry and Other Instructions</t>
  </si>
  <si>
    <t>FY 2012-13 State Matriculation Allocation (Part II: Expenditures)</t>
  </si>
  <si>
    <t>District Match (Part III: Match Detail)</t>
  </si>
  <si>
    <t xml:space="preserve">This cell is the sum of: "FY 2012-13 State Matriculation Allocation (Part II: Expenditures)," "District Match (Part III: Match Detail)," "Other Categorical funds," and "Other District Funds" expended in the Matriculation program. </t>
  </si>
  <si>
    <t>Balance FY 2012-13 State Matriculation Allocation cell = "Total FY 2012-13 State Matriculation Allocation" minus "Total funds moved to another categorical program" minus "FY 2012-13 State Matriculation Allocation (Part II: Expenditures)" expended in the Matriculation program.</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</si>
</sst>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
    <numFmt numFmtId="168" formatCode="[$€-2]\ #,##0.00_);[Red]\([$€-2]\ #,##0.00\)"/>
    <numFmt numFmtId="169" formatCode="[$-409]dddd\,\ mmmm\ dd\,\ yyyy"/>
    <numFmt numFmtId="170" formatCode="[$-409]mmmm\ d\,\ yyyy;@"/>
    <numFmt numFmtId="171" formatCode="0.0%"/>
    <numFmt numFmtId="172" formatCode="_(&quot;$&quot;* #,##0_);_(&quot;$&quot;* \(#,##0\);_(&quot;$&quot;* &quot;-&quot;??_);_(@_)"/>
    <numFmt numFmtId="173" formatCode="[$-409]h:mm:ss\ AM/PM"/>
    <numFmt numFmtId="174" formatCode="_(&quot;$&quot;* #,##0.0_);_(&quot;$&quot;* \(#,##0.0\);_(&quot;$&quot;* &quot;-&quot;??_);_(@_)"/>
    <numFmt numFmtId="175" formatCode="&quot;$&quot;#,##0.0"/>
    <numFmt numFmtId="176" formatCode="&quot;$&quot;#,##0.00"/>
    <numFmt numFmtId="177" formatCode="[&lt;=9999999]###\-####;\(###\)\ ###\-####"/>
    <numFmt numFmtId="178" formatCode="[$-F800]dddd\,\ mmmm\ dd\,\ yyyy"/>
    <numFmt numFmtId="179" formatCode="_(&quot;$&quot;* #,##0.0_);_(&quot;$&quot;* \(#,##0.0\);_(&quot;$&quot;* &quot;-&quot;_);_(@_)"/>
    <numFmt numFmtId="180" formatCode="_(* #,##0_);_(* \(#,##0\);_(* &quot;-&quot;??_);_(@_)"/>
    <numFmt numFmtId="181" formatCode="#,##0;[Red]#,##0"/>
    <numFmt numFmtId="182" formatCode="_(&quot;$&quot;* #,##0.00_);_(&quot;$&quot;* \(#,##0.00\);_(&quot;$&quot;* &quot;-&quot;_);_(@_)"/>
  </numFmts>
  <fonts count="107">
    <font>
      <sz val="10"/>
      <name val="Arial"/>
      <family val="0"/>
    </font>
    <font>
      <u val="single"/>
      <sz val="10"/>
      <color indexed="12"/>
      <name val="Arial"/>
      <family val="2"/>
    </font>
    <font>
      <sz val="8"/>
      <name val="Arial"/>
      <family val="2"/>
    </font>
    <font>
      <b/>
      <i/>
      <sz val="10"/>
      <name val="Arial"/>
      <family val="2"/>
    </font>
    <font>
      <b/>
      <sz val="10"/>
      <name val="Arial"/>
      <family val="2"/>
    </font>
    <font>
      <sz val="10"/>
      <name val="Courier"/>
      <family val="3"/>
    </font>
    <font>
      <b/>
      <sz val="12"/>
      <name val="Century Gothic"/>
      <family val="2"/>
    </font>
    <font>
      <sz val="12"/>
      <name val="Century Gothic"/>
      <family val="2"/>
    </font>
    <font>
      <sz val="10"/>
      <name val="Century Gothic"/>
      <family val="2"/>
    </font>
    <font>
      <b/>
      <sz val="10"/>
      <name val="Century Gothic"/>
      <family val="2"/>
    </font>
    <font>
      <b/>
      <sz val="11"/>
      <color indexed="8"/>
      <name val="Century Gothic"/>
      <family val="2"/>
    </font>
    <font>
      <sz val="11"/>
      <color indexed="8"/>
      <name val="Century Gothic"/>
      <family val="2"/>
    </font>
    <font>
      <sz val="10"/>
      <color indexed="8"/>
      <name val="Century Gothic"/>
      <family val="2"/>
    </font>
    <font>
      <sz val="11"/>
      <name val="Century Gothic"/>
      <family val="2"/>
    </font>
    <font>
      <b/>
      <sz val="11"/>
      <name val="Century Gothic"/>
      <family val="2"/>
    </font>
    <font>
      <sz val="9"/>
      <name val="Century Gothic"/>
      <family val="2"/>
    </font>
    <font>
      <b/>
      <sz val="9"/>
      <name val="Century Gothic"/>
      <family val="2"/>
    </font>
    <font>
      <b/>
      <u val="single"/>
      <sz val="10"/>
      <name val="Century Gothic"/>
      <family val="2"/>
    </font>
    <font>
      <b/>
      <i/>
      <sz val="10"/>
      <name val="Century Gothic"/>
      <family val="2"/>
    </font>
    <font>
      <i/>
      <sz val="10"/>
      <name val="Century Gothic"/>
      <family val="2"/>
    </font>
    <font>
      <sz val="8"/>
      <name val="Century Gothic"/>
      <family val="2"/>
    </font>
    <font>
      <i/>
      <sz val="9"/>
      <name val="Century Gothic"/>
      <family val="2"/>
    </font>
    <font>
      <b/>
      <sz val="10"/>
      <color indexed="8"/>
      <name val="Century Gothic"/>
      <family val="2"/>
    </font>
    <font>
      <b/>
      <sz val="13"/>
      <name val="Century Gothic"/>
      <family val="2"/>
    </font>
    <font>
      <b/>
      <u val="single"/>
      <sz val="11"/>
      <name val="Century Gothic"/>
      <family val="2"/>
    </font>
    <font>
      <sz val="8"/>
      <name val="Tahoma"/>
      <family val="2"/>
    </font>
    <font>
      <b/>
      <sz val="8"/>
      <name val="Century Gothic"/>
      <family val="2"/>
    </font>
    <font>
      <u val="single"/>
      <sz val="8"/>
      <color indexed="12"/>
      <name val="Century Gothic"/>
      <family val="2"/>
    </font>
    <font>
      <b/>
      <u val="single"/>
      <sz val="8"/>
      <name val="Century Gothic"/>
      <family val="2"/>
    </font>
    <font>
      <b/>
      <sz val="6"/>
      <name val="Century Gothic"/>
      <family val="2"/>
    </font>
    <font>
      <i/>
      <sz val="8"/>
      <name val="Century Gothic"/>
      <family val="2"/>
    </font>
    <font>
      <i/>
      <sz val="6"/>
      <name val="Century Gothic"/>
      <family val="2"/>
    </font>
    <font>
      <u val="single"/>
      <sz val="12"/>
      <color indexed="12"/>
      <name val="Century Gothic"/>
      <family val="2"/>
    </font>
    <font>
      <sz val="9"/>
      <name val="Tahoma"/>
      <family val="2"/>
    </font>
    <font>
      <b/>
      <sz val="9"/>
      <name val="Tahoma"/>
      <family val="2"/>
    </font>
    <font>
      <i/>
      <sz val="12"/>
      <name val="Century Gothic"/>
      <family val="2"/>
    </font>
    <font>
      <b/>
      <sz val="7.5"/>
      <name val="Century Gothic"/>
      <family val="2"/>
    </font>
    <font>
      <b/>
      <i/>
      <sz val="7.5"/>
      <name val="Century Gothic"/>
      <family val="2"/>
    </font>
    <font>
      <b/>
      <i/>
      <u val="single"/>
      <sz val="7.5"/>
      <name val="Century Gothic"/>
      <family val="2"/>
    </font>
    <font>
      <sz val="11"/>
      <color indexed="8"/>
      <name val="Calibri"/>
      <family val="2"/>
    </font>
    <font>
      <b/>
      <sz val="11"/>
      <color indexed="8"/>
      <name val="Calibri"/>
      <family val="2"/>
    </font>
    <font>
      <b/>
      <sz val="11"/>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sz val="11"/>
      <color indexed="10"/>
      <name val="Calibri"/>
      <family val="2"/>
    </font>
    <font>
      <sz val="12"/>
      <color indexed="8"/>
      <name val="Century Gothic"/>
      <family val="2"/>
    </font>
    <font>
      <b/>
      <sz val="18"/>
      <color indexed="8"/>
      <name val="Century Gothic"/>
      <family val="2"/>
    </font>
    <font>
      <b/>
      <sz val="12"/>
      <color indexed="8"/>
      <name val="Century Gothic"/>
      <family val="2"/>
    </font>
    <font>
      <b/>
      <sz val="20"/>
      <color indexed="8"/>
      <name val="Century Gothic"/>
      <family val="2"/>
    </font>
    <font>
      <sz val="10"/>
      <color indexed="9"/>
      <name val="Century Gothic"/>
      <family val="2"/>
    </font>
    <font>
      <b/>
      <u val="single"/>
      <sz val="10"/>
      <color indexed="8"/>
      <name val="Century Gothic"/>
      <family val="2"/>
    </font>
    <font>
      <sz val="10"/>
      <color indexed="10"/>
      <name val="Century Gothic"/>
      <family val="2"/>
    </font>
    <font>
      <b/>
      <sz val="24"/>
      <color indexed="8"/>
      <name val="Century Gothic"/>
      <family val="2"/>
    </font>
    <font>
      <sz val="10"/>
      <name val="Calibri"/>
      <family val="2"/>
    </font>
    <font>
      <b/>
      <sz val="16"/>
      <color indexed="8"/>
      <name val="Calibri"/>
      <family val="2"/>
    </font>
    <font>
      <b/>
      <sz val="14"/>
      <color indexed="8"/>
      <name val="Calibri"/>
      <family val="2"/>
    </font>
    <font>
      <u val="single"/>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entury Gothic"/>
      <family val="2"/>
    </font>
    <font>
      <sz val="11"/>
      <color theme="1"/>
      <name val="Century Gothic"/>
      <family val="2"/>
    </font>
    <font>
      <b/>
      <sz val="18"/>
      <color theme="1"/>
      <name val="Century Gothic"/>
      <family val="2"/>
    </font>
    <font>
      <b/>
      <sz val="12"/>
      <color theme="1"/>
      <name val="Century Gothic"/>
      <family val="2"/>
    </font>
    <font>
      <b/>
      <sz val="11"/>
      <color theme="1"/>
      <name val="Century Gothic"/>
      <family val="2"/>
    </font>
    <font>
      <b/>
      <sz val="20"/>
      <color theme="1"/>
      <name val="Century Gothic"/>
      <family val="2"/>
    </font>
    <font>
      <sz val="10"/>
      <color theme="1"/>
      <name val="Century Gothic"/>
      <family val="2"/>
    </font>
    <font>
      <b/>
      <sz val="10"/>
      <color theme="1"/>
      <name val="Century Gothic"/>
      <family val="2"/>
    </font>
    <font>
      <sz val="10"/>
      <color theme="0"/>
      <name val="Century Gothic"/>
      <family val="2"/>
    </font>
    <font>
      <b/>
      <u val="single"/>
      <sz val="10"/>
      <color theme="1"/>
      <name val="Century Gothic"/>
      <family val="2"/>
    </font>
    <font>
      <sz val="10"/>
      <color rgb="FFFF0000"/>
      <name val="Century Gothic"/>
      <family val="2"/>
    </font>
    <font>
      <b/>
      <sz val="24"/>
      <color theme="1"/>
      <name val="Century Gothic"/>
      <family val="2"/>
    </font>
    <font>
      <b/>
      <sz val="16"/>
      <color theme="1"/>
      <name val="Calibri"/>
      <family val="2"/>
    </font>
    <font>
      <b/>
      <sz val="14"/>
      <color theme="1"/>
      <name val="Calibri"/>
      <family val="2"/>
    </font>
    <font>
      <u val="single"/>
      <sz val="11"/>
      <color theme="1"/>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indexed="9"/>
        <bgColor indexed="64"/>
      </patternFill>
    </fill>
    <fill>
      <patternFill patternType="solid">
        <fgColor theme="0" tint="-0.4999699890613556"/>
        <bgColor indexed="64"/>
      </patternFill>
    </fill>
    <fill>
      <patternFill patternType="solid">
        <fgColor rgb="FFFFFF99"/>
        <bgColor indexed="64"/>
      </patternFill>
    </fill>
    <fill>
      <patternFill patternType="solid">
        <fgColor theme="0" tint="-0.24997000396251678"/>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
      <left style="dotted"/>
      <right style="dotted"/>
      <top style="dotted"/>
      <bottom style="dotted"/>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style="thick"/>
      <top>
        <color indexed="63"/>
      </top>
      <bottom style="thin"/>
    </border>
    <border>
      <left>
        <color indexed="63"/>
      </left>
      <right style="thick"/>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color indexed="63"/>
      </top>
      <bottom style="medium"/>
    </border>
    <border>
      <left style="thin"/>
      <right style="thin"/>
      <top>
        <color indexed="63"/>
      </top>
      <bottom style="thin"/>
    </border>
    <border>
      <left>
        <color indexed="63"/>
      </left>
      <right style="thin"/>
      <top style="thin"/>
      <bottom>
        <color indexed="63"/>
      </bottom>
    </border>
    <border>
      <left>
        <color indexed="63"/>
      </left>
      <right>
        <color indexed="63"/>
      </right>
      <top>
        <color indexed="63"/>
      </top>
      <bottom style="dotted"/>
    </border>
    <border>
      <left>
        <color indexed="63"/>
      </left>
      <right style="thin"/>
      <top>
        <color indexed="63"/>
      </top>
      <bottom style="dotted"/>
    </border>
    <border>
      <left style="dotted"/>
      <right>
        <color indexed="63"/>
      </right>
      <top style="dotted"/>
      <bottom style="dotted"/>
    </border>
    <border>
      <left>
        <color indexed="63"/>
      </left>
      <right style="dotted"/>
      <top style="dotted"/>
      <bottom style="dotted"/>
    </border>
    <border>
      <left style="thin"/>
      <right style="thin"/>
      <top style="thin"/>
      <bottom>
        <color indexed="63"/>
      </bottom>
    </border>
    <border>
      <left style="thick"/>
      <right>
        <color indexed="63"/>
      </right>
      <top style="thin"/>
      <bottom>
        <color indexed="63"/>
      </bottom>
    </border>
    <border>
      <left style="thick"/>
      <right>
        <color indexed="63"/>
      </right>
      <top>
        <color indexed="63"/>
      </top>
      <bottom style="thin"/>
    </border>
    <border>
      <left>
        <color indexed="63"/>
      </left>
      <right style="thick"/>
      <top style="thin"/>
      <bottom>
        <color indexed="63"/>
      </bottom>
    </border>
    <border>
      <left style="thick"/>
      <right>
        <color indexed="63"/>
      </right>
      <top>
        <color indexed="63"/>
      </top>
      <bottom>
        <color indexed="63"/>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3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72"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1" fillId="0" borderId="0" applyNumberFormat="0" applyFill="0" applyBorder="0" applyAlignment="0" applyProtection="0"/>
    <xf numFmtId="0" fontId="83" fillId="30" borderId="1" applyNumberFormat="0" applyAlignment="0" applyProtection="0"/>
    <xf numFmtId="0" fontId="84" fillId="0" borderId="6" applyNumberFormat="0" applyFill="0" applyAlignment="0" applyProtection="0"/>
    <xf numFmtId="0" fontId="85" fillId="31" borderId="0" applyNumberFormat="0" applyBorder="0" applyAlignment="0" applyProtection="0"/>
    <xf numFmtId="0" fontId="0" fillId="0" borderId="0">
      <alignment/>
      <protection/>
    </xf>
    <xf numFmtId="0" fontId="86" fillId="0" borderId="0">
      <alignment/>
      <protection/>
    </xf>
    <xf numFmtId="0" fontId="0" fillId="0" borderId="0">
      <alignment/>
      <protection/>
    </xf>
    <xf numFmtId="0" fontId="72" fillId="0" borderId="0">
      <alignment/>
      <protection/>
    </xf>
    <xf numFmtId="37" fontId="5" fillId="0" borderId="0">
      <alignment/>
      <protection/>
    </xf>
    <xf numFmtId="37" fontId="5" fillId="0" borderId="0">
      <alignment/>
      <protection/>
    </xf>
    <xf numFmtId="37" fontId="5" fillId="0" borderId="0">
      <alignment/>
      <protection/>
    </xf>
    <xf numFmtId="37" fontId="5" fillId="0" borderId="0">
      <alignment/>
      <protection/>
    </xf>
    <xf numFmtId="37" fontId="5" fillId="0" borderId="0">
      <alignment/>
      <protection/>
    </xf>
    <xf numFmtId="37" fontId="5" fillId="0" borderId="0">
      <alignment/>
      <protection/>
    </xf>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427">
    <xf numFmtId="0" fontId="0" fillId="0" borderId="0" xfId="0" applyAlignment="1">
      <alignment/>
    </xf>
    <xf numFmtId="37" fontId="4" fillId="0" borderId="0" xfId="67" applyFont="1" applyFill="1" applyBorder="1" applyAlignment="1">
      <alignment horizontal="center"/>
      <protection/>
    </xf>
    <xf numFmtId="37" fontId="4" fillId="0" borderId="0" xfId="66" applyFont="1" applyFill="1" applyBorder="1" applyAlignment="1" applyProtection="1">
      <alignment horizontal="center" wrapText="1"/>
      <protection/>
    </xf>
    <xf numFmtId="0" fontId="86" fillId="0" borderId="0" xfId="62">
      <alignment/>
      <protection/>
    </xf>
    <xf numFmtId="37" fontId="3" fillId="0" borderId="0" xfId="67" applyFont="1" applyFill="1" applyBorder="1">
      <alignment/>
      <protection/>
    </xf>
    <xf numFmtId="37" fontId="0" fillId="0" borderId="0" xfId="67" applyFont="1" applyFill="1" applyBorder="1" applyAlignment="1" applyProtection="1">
      <alignment horizontal="left"/>
      <protection/>
    </xf>
    <xf numFmtId="37" fontId="3" fillId="0" borderId="0" xfId="66" applyFont="1" applyFill="1" applyBorder="1" applyAlignment="1" applyProtection="1">
      <alignment horizontal="left" wrapText="1"/>
      <protection/>
    </xf>
    <xf numFmtId="37" fontId="0" fillId="0" borderId="0" xfId="67" applyFont="1" applyFill="1" applyBorder="1" applyAlignment="1" applyProtection="1" quotePrefix="1">
      <alignment horizontal="left"/>
      <protection/>
    </xf>
    <xf numFmtId="37" fontId="0" fillId="0" borderId="0" xfId="65" applyFont="1" applyFill="1" applyBorder="1" applyAlignment="1" applyProtection="1">
      <alignment horizontal="left"/>
      <protection/>
    </xf>
    <xf numFmtId="37" fontId="0" fillId="0" borderId="0" xfId="70" applyFont="1" applyFill="1" applyBorder="1">
      <alignment/>
      <protection/>
    </xf>
    <xf numFmtId="0" fontId="86" fillId="0" borderId="0" xfId="62" applyFont="1">
      <alignment/>
      <protection/>
    </xf>
    <xf numFmtId="37" fontId="0" fillId="0" borderId="0" xfId="70" applyFont="1" applyFill="1" applyBorder="1" applyAlignment="1" applyProtection="1">
      <alignment horizontal="left"/>
      <protection/>
    </xf>
    <xf numFmtId="37" fontId="0" fillId="0" borderId="0" xfId="68" applyFont="1" applyFill="1" applyBorder="1" applyAlignment="1" applyProtection="1">
      <alignment horizontal="left"/>
      <protection/>
    </xf>
    <xf numFmtId="37" fontId="0" fillId="0" borderId="0" xfId="69" applyFont="1" applyFill="1" applyBorder="1" applyAlignment="1" applyProtection="1">
      <alignment horizontal="left"/>
      <protection/>
    </xf>
    <xf numFmtId="37" fontId="0" fillId="0" borderId="0" xfId="67" applyFont="1" applyFill="1" applyBorder="1">
      <alignment/>
      <protection/>
    </xf>
    <xf numFmtId="37" fontId="0" fillId="0" borderId="0" xfId="67" applyFont="1" applyFill="1" applyBorder="1" applyAlignment="1" applyProtection="1">
      <alignment horizontal="center"/>
      <protection/>
    </xf>
    <xf numFmtId="37" fontId="0" fillId="0" borderId="0" xfId="67" applyFont="1" applyFill="1" applyBorder="1" applyProtection="1">
      <alignment/>
      <protection/>
    </xf>
    <xf numFmtId="0" fontId="91" fillId="0" borderId="10" xfId="62" applyFont="1" applyBorder="1" applyAlignment="1">
      <alignment horizontal="center"/>
      <protection/>
    </xf>
    <xf numFmtId="0" fontId="92" fillId="0" borderId="11" xfId="62" applyFont="1" applyBorder="1">
      <alignment/>
      <protection/>
    </xf>
    <xf numFmtId="0" fontId="92" fillId="0" borderId="12" xfId="62" applyFont="1" applyBorder="1">
      <alignment/>
      <protection/>
    </xf>
    <xf numFmtId="0" fontId="92" fillId="0" borderId="0" xfId="62" applyFont="1">
      <alignment/>
      <protection/>
    </xf>
    <xf numFmtId="0" fontId="93" fillId="0" borderId="13" xfId="62" applyFont="1" applyBorder="1" applyAlignment="1">
      <alignment/>
      <protection/>
    </xf>
    <xf numFmtId="0" fontId="93" fillId="0" borderId="0" xfId="62" applyFont="1" applyBorder="1" applyAlignment="1">
      <alignment/>
      <protection/>
    </xf>
    <xf numFmtId="0" fontId="93" fillId="0" borderId="14" xfId="62" applyFont="1" applyBorder="1" applyAlignment="1">
      <alignment/>
      <protection/>
    </xf>
    <xf numFmtId="0" fontId="92" fillId="0" borderId="0" xfId="62" applyFont="1" applyBorder="1">
      <alignment/>
      <protection/>
    </xf>
    <xf numFmtId="0" fontId="92" fillId="0" borderId="14" xfId="62" applyFont="1" applyBorder="1">
      <alignment/>
      <protection/>
    </xf>
    <xf numFmtId="0" fontId="93" fillId="0" borderId="13" xfId="62" applyFont="1" applyFill="1" applyBorder="1" applyAlignment="1">
      <alignment vertical="center"/>
      <protection/>
    </xf>
    <xf numFmtId="0" fontId="93" fillId="0" borderId="14" xfId="62" applyFont="1" applyFill="1" applyBorder="1" applyAlignment="1">
      <alignment vertical="center"/>
      <protection/>
    </xf>
    <xf numFmtId="0" fontId="92" fillId="0" borderId="0" xfId="62" applyFont="1" applyAlignment="1">
      <alignment vertical="center"/>
      <protection/>
    </xf>
    <xf numFmtId="0" fontId="93" fillId="0" borderId="0" xfId="62" applyFont="1" applyFill="1" applyBorder="1" applyAlignment="1">
      <alignment horizontal="center" vertical="center"/>
      <protection/>
    </xf>
    <xf numFmtId="0" fontId="92" fillId="0" borderId="0" xfId="62" applyFont="1" applyFill="1" applyAlignment="1">
      <alignment vertical="center"/>
      <protection/>
    </xf>
    <xf numFmtId="0" fontId="94" fillId="0" borderId="13" xfId="62" applyFont="1" applyBorder="1" applyAlignment="1">
      <alignment horizontal="center"/>
      <protection/>
    </xf>
    <xf numFmtId="0" fontId="92" fillId="0" borderId="13" xfId="62" applyFont="1" applyBorder="1">
      <alignment/>
      <protection/>
    </xf>
    <xf numFmtId="0" fontId="92" fillId="0" borderId="0" xfId="62" applyFont="1" applyBorder="1" applyAlignment="1">
      <alignment horizontal="center"/>
      <protection/>
    </xf>
    <xf numFmtId="0" fontId="92" fillId="0" borderId="14" xfId="62" applyFont="1" applyBorder="1" applyAlignment="1">
      <alignment horizontal="center"/>
      <protection/>
    </xf>
    <xf numFmtId="0" fontId="91" fillId="0" borderId="15" xfId="62" applyFont="1" applyBorder="1" applyAlignment="1">
      <alignment horizontal="left"/>
      <protection/>
    </xf>
    <xf numFmtId="0" fontId="92" fillId="0" borderId="16" xfId="62" applyFont="1" applyBorder="1">
      <alignment/>
      <protection/>
    </xf>
    <xf numFmtId="0" fontId="92" fillId="0" borderId="17" xfId="62" applyFont="1" applyBorder="1">
      <alignment/>
      <protection/>
    </xf>
    <xf numFmtId="0" fontId="6" fillId="0" borderId="0" xfId="0" applyFont="1" applyAlignment="1">
      <alignment/>
    </xf>
    <xf numFmtId="0" fontId="7" fillId="0" borderId="0" xfId="0" applyFont="1" applyAlignment="1">
      <alignment horizontal="right"/>
    </xf>
    <xf numFmtId="0" fontId="8" fillId="0" borderId="0" xfId="0" applyFont="1" applyAlignment="1">
      <alignment/>
    </xf>
    <xf numFmtId="0" fontId="8" fillId="0" borderId="0" xfId="0" applyFont="1" applyAlignment="1">
      <alignment horizontal="left" vertical="top" wrapText="1"/>
    </xf>
    <xf numFmtId="0" fontId="95" fillId="0" borderId="0" xfId="0" applyFont="1" applyAlignment="1">
      <alignment/>
    </xf>
    <xf numFmtId="0" fontId="8" fillId="0" borderId="0" xfId="0" applyFont="1" applyAlignment="1">
      <alignment horizontal="left"/>
    </xf>
    <xf numFmtId="0" fontId="8" fillId="33" borderId="18" xfId="0" applyFont="1" applyFill="1" applyBorder="1" applyAlignment="1">
      <alignment/>
    </xf>
    <xf numFmtId="0" fontId="8" fillId="34" borderId="18" xfId="0" applyFont="1" applyFill="1" applyBorder="1" applyAlignment="1">
      <alignment/>
    </xf>
    <xf numFmtId="0" fontId="8" fillId="35" borderId="18" xfId="0" applyFont="1" applyFill="1" applyBorder="1" applyAlignment="1">
      <alignment/>
    </xf>
    <xf numFmtId="0" fontId="7" fillId="0" borderId="0" xfId="0" applyFont="1" applyFill="1" applyAlignment="1">
      <alignment/>
    </xf>
    <xf numFmtId="0" fontId="7" fillId="0" borderId="0" xfId="0" applyFont="1" applyAlignment="1">
      <alignment/>
    </xf>
    <xf numFmtId="0" fontId="8" fillId="0" borderId="0" xfId="0" applyFont="1" applyBorder="1" applyAlignment="1">
      <alignment/>
    </xf>
    <xf numFmtId="0" fontId="6" fillId="0" borderId="0" xfId="0" applyFont="1" applyBorder="1" applyAlignment="1">
      <alignment/>
    </xf>
    <xf numFmtId="0" fontId="8" fillId="0" borderId="0" xfId="0" applyFont="1" applyBorder="1" applyAlignment="1">
      <alignment/>
    </xf>
    <xf numFmtId="0" fontId="8" fillId="0" borderId="0" xfId="0" applyFont="1" applyFill="1" applyBorder="1" applyAlignment="1">
      <alignment/>
    </xf>
    <xf numFmtId="0" fontId="8" fillId="0" borderId="0" xfId="0" applyFont="1" applyFill="1" applyAlignment="1">
      <alignment/>
    </xf>
    <xf numFmtId="0" fontId="9" fillId="0" borderId="0" xfId="0" applyFont="1" applyBorder="1" applyAlignment="1">
      <alignment horizontal="left" vertical="center"/>
    </xf>
    <xf numFmtId="0" fontId="9" fillId="0" borderId="19" xfId="0" applyFont="1" applyBorder="1" applyAlignment="1">
      <alignment horizontal="right"/>
    </xf>
    <xf numFmtId="0" fontId="9" fillId="0" borderId="0" xfId="0" applyFont="1" applyBorder="1" applyAlignment="1">
      <alignment/>
    </xf>
    <xf numFmtId="0" fontId="9" fillId="0" borderId="0" xfId="0" applyFont="1" applyBorder="1" applyAlignment="1">
      <alignment horizontal="right"/>
    </xf>
    <xf numFmtId="0" fontId="14" fillId="0" borderId="0" xfId="0" applyFont="1" applyBorder="1" applyAlignment="1" applyProtection="1">
      <alignment/>
      <protection/>
    </xf>
    <xf numFmtId="0" fontId="8" fillId="0" borderId="0" xfId="0" applyFont="1" applyBorder="1" applyAlignment="1" applyProtection="1">
      <alignment/>
      <protection/>
    </xf>
    <xf numFmtId="0" fontId="9" fillId="0" borderId="0" xfId="0" applyFont="1" applyBorder="1" applyAlignment="1" applyProtection="1">
      <alignment horizontal="left" vertical="top"/>
      <protection/>
    </xf>
    <xf numFmtId="0" fontId="6" fillId="0" borderId="0" xfId="0" applyFont="1" applyAlignment="1">
      <alignment horizontal="left" vertical="top" wrapText="1"/>
    </xf>
    <xf numFmtId="0" fontId="14" fillId="0" borderId="0" xfId="0" applyFont="1" applyAlignment="1">
      <alignment vertical="center"/>
    </xf>
    <xf numFmtId="0" fontId="13" fillId="0" borderId="0" xfId="0" applyFont="1" applyAlignment="1">
      <alignment/>
    </xf>
    <xf numFmtId="0" fontId="9" fillId="0" borderId="0" xfId="0" applyFont="1" applyAlignment="1">
      <alignment vertical="center"/>
    </xf>
    <xf numFmtId="0" fontId="9" fillId="0" borderId="0" xfId="0" applyNumberFormat="1" applyFont="1" applyBorder="1" applyAlignment="1">
      <alignment horizontal="left" shrinkToFit="1"/>
    </xf>
    <xf numFmtId="0" fontId="8" fillId="0" borderId="0" xfId="0" applyFont="1" applyAlignment="1">
      <alignment horizontal="right"/>
    </xf>
    <xf numFmtId="0" fontId="9" fillId="0" borderId="0" xfId="0" applyFont="1" applyBorder="1" applyAlignment="1">
      <alignment horizontal="left" shrinkToFit="1"/>
    </xf>
    <xf numFmtId="0" fontId="15" fillId="0" borderId="0" xfId="0" applyFont="1" applyAlignment="1">
      <alignment/>
    </xf>
    <xf numFmtId="0" fontId="9" fillId="0" borderId="18" xfId="0" applyNumberFormat="1" applyFont="1" applyFill="1" applyBorder="1" applyAlignment="1" applyProtection="1">
      <alignment vertical="center"/>
      <protection/>
    </xf>
    <xf numFmtId="167" fontId="9" fillId="0" borderId="18" xfId="0" applyNumberFormat="1" applyFont="1" applyFill="1" applyBorder="1" applyAlignment="1" applyProtection="1">
      <alignment horizontal="center" vertical="center" wrapText="1"/>
      <protection/>
    </xf>
    <xf numFmtId="167" fontId="8" fillId="0" borderId="18" xfId="0" applyNumberFormat="1" applyFont="1" applyFill="1" applyBorder="1" applyAlignment="1" applyProtection="1">
      <alignment vertical="top"/>
      <protection/>
    </xf>
    <xf numFmtId="42" fontId="8" fillId="35" borderId="18" xfId="0" applyNumberFormat="1" applyFont="1" applyFill="1" applyBorder="1" applyAlignment="1">
      <alignment vertical="center" wrapText="1"/>
    </xf>
    <xf numFmtId="41" fontId="8" fillId="35" borderId="18" xfId="0" applyNumberFormat="1" applyFont="1" applyFill="1" applyBorder="1" applyAlignment="1">
      <alignment vertical="center" wrapText="1"/>
    </xf>
    <xf numFmtId="167" fontId="9" fillId="36" borderId="19" xfId="0" applyNumberFormat="1" applyFont="1" applyFill="1" applyBorder="1" applyAlignment="1">
      <alignment horizontal="right" vertical="center"/>
    </xf>
    <xf numFmtId="42" fontId="8" fillId="0" borderId="20" xfId="0" applyNumberFormat="1" applyFont="1" applyBorder="1" applyAlignment="1">
      <alignment/>
    </xf>
    <xf numFmtId="0" fontId="8" fillId="0" borderId="21" xfId="0" applyFont="1" applyBorder="1" applyAlignment="1">
      <alignment/>
    </xf>
    <xf numFmtId="0" fontId="8" fillId="0" borderId="0" xfId="0" applyFont="1" applyBorder="1" applyAlignment="1">
      <alignment horizontal="left" vertical="top"/>
    </xf>
    <xf numFmtId="0" fontId="8" fillId="0" borderId="0" xfId="61" applyFont="1">
      <alignment/>
      <protection/>
    </xf>
    <xf numFmtId="0" fontId="8" fillId="0" borderId="0" xfId="61" applyFont="1" applyBorder="1" applyAlignment="1">
      <alignment vertical="center"/>
      <protection/>
    </xf>
    <xf numFmtId="0" fontId="15" fillId="0" borderId="0" xfId="61" applyFont="1">
      <alignment/>
      <protection/>
    </xf>
    <xf numFmtId="0" fontId="8" fillId="0" borderId="0" xfId="61" applyFont="1" applyBorder="1">
      <alignment/>
      <protection/>
    </xf>
    <xf numFmtId="0" fontId="16" fillId="0" borderId="18" xfId="61" applyFont="1" applyBorder="1" applyAlignment="1">
      <alignment horizontal="center" vertical="center" textRotation="90" wrapText="1"/>
      <protection/>
    </xf>
    <xf numFmtId="0" fontId="9" fillId="37" borderId="20" xfId="61" applyFont="1" applyFill="1" applyBorder="1" applyAlignment="1">
      <alignment horizontal="center" vertical="center" wrapText="1"/>
      <protection/>
    </xf>
    <xf numFmtId="0" fontId="9" fillId="37" borderId="21" xfId="61" applyFont="1" applyFill="1" applyBorder="1" applyAlignment="1">
      <alignment horizontal="center" vertical="center" wrapText="1"/>
      <protection/>
    </xf>
    <xf numFmtId="0" fontId="9" fillId="37" borderId="21" xfId="61" applyFont="1" applyFill="1" applyBorder="1" applyAlignment="1">
      <alignment horizontal="center" vertical="center"/>
      <protection/>
    </xf>
    <xf numFmtId="0" fontId="9" fillId="37" borderId="19" xfId="61" applyFont="1" applyFill="1" applyBorder="1" applyAlignment="1">
      <alignment horizontal="center" vertical="center" wrapText="1"/>
      <protection/>
    </xf>
    <xf numFmtId="0" fontId="9" fillId="0" borderId="20" xfId="61" applyFont="1" applyBorder="1" applyAlignment="1">
      <alignment/>
      <protection/>
    </xf>
    <xf numFmtId="0" fontId="9" fillId="0" borderId="21" xfId="61" applyFont="1" applyBorder="1" applyAlignment="1">
      <alignment/>
      <protection/>
    </xf>
    <xf numFmtId="0" fontId="9" fillId="0" borderId="19" xfId="61" applyFont="1" applyBorder="1" applyAlignment="1">
      <alignment/>
      <protection/>
    </xf>
    <xf numFmtId="0" fontId="8" fillId="0" borderId="18" xfId="61" applyFont="1" applyBorder="1" applyAlignment="1">
      <alignment horizontal="right" vertical="center"/>
      <protection/>
    </xf>
    <xf numFmtId="1" fontId="8" fillId="38" borderId="18" xfId="61" applyNumberFormat="1" applyFont="1" applyFill="1" applyBorder="1" applyAlignment="1" applyProtection="1">
      <alignment/>
      <protection locked="0"/>
    </xf>
    <xf numFmtId="42" fontId="8" fillId="35" borderId="18" xfId="61" applyNumberFormat="1" applyFont="1" applyFill="1" applyBorder="1" applyProtection="1">
      <alignment/>
      <protection/>
    </xf>
    <xf numFmtId="41" fontId="8" fillId="35" borderId="18" xfId="61" applyNumberFormat="1" applyFont="1" applyFill="1" applyBorder="1" applyProtection="1">
      <alignment/>
      <protection/>
    </xf>
    <xf numFmtId="41" fontId="9" fillId="0" borderId="21" xfId="61" applyNumberFormat="1" applyFont="1" applyBorder="1" applyAlignment="1">
      <alignment/>
      <protection/>
    </xf>
    <xf numFmtId="0" fontId="9" fillId="0" borderId="21" xfId="61" applyFont="1" applyBorder="1" applyAlignment="1">
      <alignment wrapText="1"/>
      <protection/>
    </xf>
    <xf numFmtId="41" fontId="9" fillId="0" borderId="21" xfId="61" applyNumberFormat="1" applyFont="1" applyBorder="1" applyAlignment="1">
      <alignment wrapText="1"/>
      <protection/>
    </xf>
    <xf numFmtId="167" fontId="9" fillId="36" borderId="21" xfId="0" applyNumberFormat="1" applyFont="1" applyFill="1" applyBorder="1" applyAlignment="1">
      <alignment vertical="center"/>
    </xf>
    <xf numFmtId="0" fontId="9" fillId="0" borderId="0" xfId="0" applyFont="1" applyFill="1" applyBorder="1" applyAlignment="1">
      <alignment/>
    </xf>
    <xf numFmtId="0" fontId="7" fillId="0" borderId="0" xfId="0" applyNumberFormat="1" applyFont="1" applyFill="1" applyBorder="1" applyAlignment="1">
      <alignment shrinkToFit="1"/>
    </xf>
    <xf numFmtId="0" fontId="7" fillId="0" borderId="0" xfId="0" applyFont="1" applyFill="1" applyBorder="1" applyAlignment="1">
      <alignment shrinkToFit="1"/>
    </xf>
    <xf numFmtId="0" fontId="6" fillId="0" borderId="0" xfId="0" applyFont="1" applyAlignment="1">
      <alignment/>
    </xf>
    <xf numFmtId="0" fontId="6" fillId="0" borderId="0" xfId="0" applyFont="1" applyAlignment="1">
      <alignment horizontal="left"/>
    </xf>
    <xf numFmtId="0" fontId="93" fillId="2" borderId="0" xfId="62" applyFont="1" applyFill="1" applyBorder="1" applyAlignment="1">
      <alignment horizontal="center" vertical="center"/>
      <protection/>
    </xf>
    <xf numFmtId="0" fontId="14" fillId="0" borderId="0" xfId="0" applyFont="1" applyBorder="1" applyAlignment="1">
      <alignment/>
    </xf>
    <xf numFmtId="0" fontId="6" fillId="0" borderId="0" xfId="0" applyFont="1" applyAlignment="1">
      <alignment horizontal="left" vertical="top"/>
    </xf>
    <xf numFmtId="0" fontId="8" fillId="0" borderId="0" xfId="0" applyFont="1" applyFill="1" applyBorder="1" applyAlignment="1">
      <alignment horizontal="left" vertical="top"/>
    </xf>
    <xf numFmtId="172" fontId="9" fillId="0" borderId="0" xfId="0" applyNumberFormat="1" applyFont="1" applyBorder="1" applyAlignment="1">
      <alignment horizontal="left" vertical="top"/>
    </xf>
    <xf numFmtId="172" fontId="9" fillId="0" borderId="0" xfId="0" applyNumberFormat="1" applyFont="1" applyFill="1" applyBorder="1" applyAlignment="1">
      <alignment horizontal="left" vertical="top"/>
    </xf>
    <xf numFmtId="0" fontId="8" fillId="0" borderId="0" xfId="0" applyFont="1" applyBorder="1" applyAlignment="1">
      <alignment horizontal="left"/>
    </xf>
    <xf numFmtId="0" fontId="96" fillId="2" borderId="0" xfId="62" applyFont="1" applyFill="1" applyBorder="1" applyAlignment="1">
      <alignment horizontal="center" vertical="center"/>
      <protection/>
    </xf>
    <xf numFmtId="0" fontId="6" fillId="0" borderId="0" xfId="0" applyFont="1" applyAlignment="1">
      <alignment horizontal="right"/>
    </xf>
    <xf numFmtId="0" fontId="7" fillId="0" borderId="0" xfId="0" applyFont="1" applyAlignment="1">
      <alignment horizontal="left"/>
    </xf>
    <xf numFmtId="0" fontId="7" fillId="0" borderId="0" xfId="0" applyFont="1" applyFill="1" applyBorder="1" applyAlignment="1" applyProtection="1">
      <alignment horizontal="left" vertical="top"/>
      <protection/>
    </xf>
    <xf numFmtId="0" fontId="7" fillId="0" borderId="0" xfId="0" applyFont="1" applyFill="1" applyAlignment="1">
      <alignment horizontal="left"/>
    </xf>
    <xf numFmtId="0" fontId="14" fillId="0" borderId="0" xfId="0" applyFont="1" applyBorder="1" applyAlignment="1">
      <alignment horizontal="left"/>
    </xf>
    <xf numFmtId="0" fontId="6" fillId="0" borderId="0" xfId="0" applyFont="1" applyBorder="1" applyAlignment="1">
      <alignment horizontal="left"/>
    </xf>
    <xf numFmtId="0" fontId="8" fillId="0" borderId="0" xfId="0" applyFont="1" applyFill="1" applyBorder="1" applyAlignment="1">
      <alignment horizontal="left"/>
    </xf>
    <xf numFmtId="0" fontId="8" fillId="0" borderId="0" xfId="0" applyFont="1" applyFill="1" applyAlignment="1">
      <alignment horizontal="left"/>
    </xf>
    <xf numFmtId="0" fontId="8" fillId="0" borderId="0" xfId="0" applyFont="1" applyBorder="1" applyAlignment="1">
      <alignment horizontal="left" vertical="center"/>
    </xf>
    <xf numFmtId="0" fontId="9" fillId="0" borderId="0" xfId="0" applyFont="1" applyBorder="1" applyAlignment="1">
      <alignment horizontal="left"/>
    </xf>
    <xf numFmtId="0" fontId="9" fillId="0" borderId="22" xfId="0" applyFont="1" applyBorder="1" applyAlignment="1">
      <alignment horizontal="left"/>
    </xf>
    <xf numFmtId="167" fontId="9" fillId="0" borderId="0" xfId="0" applyNumberFormat="1" applyFont="1" applyBorder="1" applyAlignment="1">
      <alignment horizontal="left"/>
    </xf>
    <xf numFmtId="0" fontId="8" fillId="0" borderId="0" xfId="0" applyNumberFormat="1" applyFont="1" applyBorder="1" applyAlignment="1">
      <alignment horizontal="left" vertical="top"/>
    </xf>
    <xf numFmtId="0" fontId="8" fillId="0" borderId="0" xfId="0" applyFont="1" applyFill="1" applyBorder="1" applyAlignment="1">
      <alignment horizontal="left" vertical="center"/>
    </xf>
    <xf numFmtId="0" fontId="8" fillId="0" borderId="0" xfId="0" applyFont="1" applyFill="1" applyBorder="1" applyAlignment="1" applyProtection="1">
      <alignment horizontal="left"/>
      <protection/>
    </xf>
    <xf numFmtId="0" fontId="9" fillId="0" borderId="0" xfId="0" applyFont="1" applyFill="1" applyBorder="1" applyAlignment="1" applyProtection="1">
      <alignment horizontal="left" vertical="center"/>
      <protection/>
    </xf>
    <xf numFmtId="0" fontId="14" fillId="0" borderId="0" xfId="0" applyFont="1" applyBorder="1" applyAlignment="1">
      <alignment horizontal="left" vertical="center"/>
    </xf>
    <xf numFmtId="0" fontId="14" fillId="0" borderId="0" xfId="0" applyFont="1" applyFill="1" applyBorder="1" applyAlignment="1">
      <alignment horizontal="left" vertical="center"/>
    </xf>
    <xf numFmtId="41" fontId="9" fillId="0" borderId="0" xfId="0" applyNumberFormat="1" applyFont="1" applyFill="1" applyBorder="1" applyAlignment="1">
      <alignment horizontal="left" vertical="center"/>
    </xf>
    <xf numFmtId="42" fontId="9" fillId="0" borderId="0" xfId="0" applyNumberFormat="1" applyFont="1" applyFill="1" applyBorder="1" applyAlignment="1">
      <alignment horizontal="left"/>
    </xf>
    <xf numFmtId="0" fontId="9" fillId="0" borderId="0" xfId="0" applyFont="1" applyFill="1" applyBorder="1" applyAlignment="1">
      <alignment horizontal="left"/>
    </xf>
    <xf numFmtId="0" fontId="97" fillId="0" borderId="0" xfId="0" applyFont="1" applyBorder="1" applyAlignment="1">
      <alignment horizontal="left" vertical="center"/>
    </xf>
    <xf numFmtId="42" fontId="8" fillId="0" borderId="0" xfId="0" applyNumberFormat="1" applyFont="1" applyFill="1" applyBorder="1" applyAlignment="1" applyProtection="1">
      <alignment horizontal="left" vertical="top"/>
      <protection/>
    </xf>
    <xf numFmtId="0" fontId="15" fillId="0" borderId="0" xfId="0" applyFont="1" applyAlignment="1">
      <alignment horizontal="left"/>
    </xf>
    <xf numFmtId="0" fontId="15" fillId="0" borderId="0" xfId="0" applyFont="1" applyBorder="1" applyAlignment="1">
      <alignment horizontal="left" vertical="center"/>
    </xf>
    <xf numFmtId="0" fontId="16" fillId="0" borderId="0" xfId="0" applyFont="1" applyBorder="1" applyAlignment="1">
      <alignment horizontal="left" vertical="center"/>
    </xf>
    <xf numFmtId="0" fontId="16" fillId="0" borderId="0" xfId="0" applyFont="1" applyBorder="1" applyAlignment="1">
      <alignment horizontal="left" vertical="top"/>
    </xf>
    <xf numFmtId="172" fontId="16" fillId="0" borderId="0" xfId="0" applyNumberFormat="1" applyFont="1" applyBorder="1" applyAlignment="1">
      <alignment horizontal="left" vertical="top"/>
    </xf>
    <xf numFmtId="0" fontId="6" fillId="0" borderId="0" xfId="0" applyFont="1" applyFill="1" applyBorder="1" applyAlignment="1">
      <alignment horizontal="left"/>
    </xf>
    <xf numFmtId="0" fontId="98" fillId="0" borderId="23" xfId="0" applyFont="1" applyBorder="1" applyAlignment="1">
      <alignment horizontal="right" vertical="center"/>
    </xf>
    <xf numFmtId="0" fontId="7" fillId="0" borderId="0" xfId="0" applyFont="1" applyFill="1" applyAlignment="1">
      <alignment horizontal="right"/>
    </xf>
    <xf numFmtId="0" fontId="13" fillId="0" borderId="0" xfId="0" applyFont="1" applyFill="1" applyAlignment="1">
      <alignment/>
    </xf>
    <xf numFmtId="0" fontId="96" fillId="0" borderId="13" xfId="62" applyFont="1" applyBorder="1" applyAlignment="1">
      <alignment horizontal="center"/>
      <protection/>
    </xf>
    <xf numFmtId="0" fontId="93" fillId="0" borderId="13" xfId="62" applyFont="1" applyBorder="1" applyAlignment="1">
      <alignment horizontal="center"/>
      <protection/>
    </xf>
    <xf numFmtId="0" fontId="93" fillId="0" borderId="0" xfId="62" applyFont="1" applyBorder="1" applyAlignment="1">
      <alignment horizontal="center"/>
      <protection/>
    </xf>
    <xf numFmtId="0" fontId="91" fillId="0" borderId="13" xfId="62" applyFont="1" applyBorder="1" applyAlignment="1">
      <alignment horizontal="center"/>
      <protection/>
    </xf>
    <xf numFmtId="0" fontId="8" fillId="0" borderId="0" xfId="0" applyFont="1" applyFill="1" applyBorder="1" applyAlignment="1">
      <alignment horizontal="center" vertical="center"/>
    </xf>
    <xf numFmtId="0" fontId="24" fillId="0" borderId="0" xfId="0" applyFont="1" applyBorder="1" applyAlignment="1">
      <alignment/>
    </xf>
    <xf numFmtId="0" fontId="9" fillId="0" borderId="0" xfId="0" applyFont="1" applyFill="1" applyBorder="1" applyAlignment="1">
      <alignment/>
    </xf>
    <xf numFmtId="0" fontId="9" fillId="0" borderId="0" xfId="0" applyFont="1" applyAlignment="1">
      <alignment horizontal="right"/>
    </xf>
    <xf numFmtId="42" fontId="9" fillId="34" borderId="18" xfId="0" applyNumberFormat="1" applyFont="1" applyFill="1" applyBorder="1" applyAlignment="1">
      <alignment/>
    </xf>
    <xf numFmtId="42" fontId="9" fillId="35" borderId="18" xfId="0" applyNumberFormat="1" applyFont="1" applyFill="1" applyBorder="1" applyAlignment="1">
      <alignment/>
    </xf>
    <xf numFmtId="42" fontId="8" fillId="34" borderId="18" xfId="0" applyNumberFormat="1" applyFont="1" applyFill="1" applyBorder="1" applyAlignment="1">
      <alignment horizontal="left" wrapText="1"/>
    </xf>
    <xf numFmtId="41" fontId="9" fillId="0" borderId="21" xfId="0" applyNumberFormat="1" applyFont="1" applyFill="1" applyBorder="1" applyAlignment="1">
      <alignment/>
    </xf>
    <xf numFmtId="42" fontId="99" fillId="0" borderId="0" xfId="0" applyNumberFormat="1" applyFont="1" applyAlignment="1">
      <alignment horizontal="left"/>
    </xf>
    <xf numFmtId="42" fontId="8" fillId="0" borderId="24" xfId="0" applyNumberFormat="1" applyFont="1" applyBorder="1" applyAlignment="1">
      <alignment/>
    </xf>
    <xf numFmtId="177" fontId="20" fillId="38" borderId="25" xfId="0" applyNumberFormat="1" applyFont="1" applyFill="1" applyBorder="1" applyAlignment="1" applyProtection="1">
      <alignment vertical="top"/>
      <protection locked="0"/>
    </xf>
    <xf numFmtId="14" fontId="20" fillId="38" borderId="25" xfId="0" applyNumberFormat="1" applyFont="1" applyFill="1" applyBorder="1" applyAlignment="1" applyProtection="1">
      <alignment horizontal="left"/>
      <protection locked="0"/>
    </xf>
    <xf numFmtId="0" fontId="20" fillId="0" borderId="0" xfId="0" applyFont="1" applyAlignment="1">
      <alignment/>
    </xf>
    <xf numFmtId="0" fontId="26" fillId="0" borderId="22" xfId="0" applyFont="1" applyBorder="1" applyAlignment="1" applyProtection="1">
      <alignment vertical="top"/>
      <protection/>
    </xf>
    <xf numFmtId="0" fontId="20" fillId="0" borderId="0" xfId="0" applyFont="1" applyBorder="1" applyAlignment="1" applyProtection="1">
      <alignment vertical="top"/>
      <protection/>
    </xf>
    <xf numFmtId="0" fontId="26" fillId="0" borderId="0" xfId="0" applyFont="1" applyBorder="1" applyAlignment="1" applyProtection="1">
      <alignment horizontal="left" vertical="top"/>
      <protection/>
    </xf>
    <xf numFmtId="0" fontId="1" fillId="38" borderId="25" xfId="57" applyNumberFormat="1" applyFill="1" applyBorder="1" applyAlignment="1" applyProtection="1">
      <alignment horizontal="left" shrinkToFit="1"/>
      <protection locked="0"/>
    </xf>
    <xf numFmtId="0" fontId="27" fillId="38" borderId="25" xfId="57" applyNumberFormat="1" applyFont="1" applyFill="1" applyBorder="1" applyAlignment="1" applyProtection="1">
      <alignment horizontal="left" shrinkToFit="1"/>
      <protection locked="0"/>
    </xf>
    <xf numFmtId="0" fontId="20" fillId="38" borderId="25" xfId="0" applyNumberFormat="1" applyFont="1" applyFill="1" applyBorder="1" applyAlignment="1" applyProtection="1">
      <alignment horizontal="left" shrinkToFit="1"/>
      <protection locked="0"/>
    </xf>
    <xf numFmtId="0" fontId="6" fillId="0" borderId="0" xfId="0" applyFont="1" applyFill="1" applyBorder="1" applyAlignment="1">
      <alignment/>
    </xf>
    <xf numFmtId="0" fontId="100" fillId="0" borderId="0" xfId="0" applyFont="1" applyBorder="1" applyAlignment="1">
      <alignment horizontal="left" vertical="center"/>
    </xf>
    <xf numFmtId="0" fontId="9" fillId="0" borderId="0" xfId="0" applyFont="1" applyBorder="1" applyAlignment="1">
      <alignment horizontal="center" vertical="center"/>
    </xf>
    <xf numFmtId="0" fontId="26" fillId="0" borderId="18" xfId="0" applyFont="1" applyBorder="1" applyAlignment="1">
      <alignment horizontal="center" vertical="center" wrapText="1"/>
    </xf>
    <xf numFmtId="0" fontId="29" fillId="0" borderId="18" xfId="0" applyFont="1" applyBorder="1" applyAlignment="1">
      <alignment horizontal="center" vertical="center" wrapText="1"/>
    </xf>
    <xf numFmtId="0" fontId="20" fillId="0" borderId="18" xfId="0" applyFont="1" applyBorder="1" applyAlignment="1">
      <alignment/>
    </xf>
    <xf numFmtId="0" fontId="20" fillId="0" borderId="26" xfId="0" applyFont="1" applyBorder="1" applyAlignment="1">
      <alignment vertical="top" wrapText="1"/>
    </xf>
    <xf numFmtId="0" fontId="20" fillId="0" borderId="22" xfId="0" applyFont="1" applyBorder="1" applyAlignment="1">
      <alignment vertical="top" wrapText="1"/>
    </xf>
    <xf numFmtId="0" fontId="20" fillId="0" borderId="25" xfId="0" applyFont="1" applyBorder="1" applyAlignment="1">
      <alignment vertical="top" wrapText="1"/>
    </xf>
    <xf numFmtId="0" fontId="20" fillId="0" borderId="27" xfId="0" applyFont="1" applyBorder="1" applyAlignment="1">
      <alignment vertical="top" wrapText="1"/>
    </xf>
    <xf numFmtId="0" fontId="20" fillId="0" borderId="27" xfId="0" applyFont="1" applyBorder="1" applyAlignment="1">
      <alignment/>
    </xf>
    <xf numFmtId="0" fontId="20" fillId="0" borderId="28" xfId="0" applyFont="1" applyBorder="1" applyAlignment="1">
      <alignment/>
    </xf>
    <xf numFmtId="0" fontId="20" fillId="0" borderId="0" xfId="0" applyFont="1" applyBorder="1" applyAlignment="1">
      <alignment vertical="top" wrapText="1"/>
    </xf>
    <xf numFmtId="0" fontId="20" fillId="0" borderId="0" xfId="0" applyFont="1" applyBorder="1" applyAlignment="1">
      <alignment/>
    </xf>
    <xf numFmtId="0" fontId="20" fillId="0" borderId="29" xfId="0" applyFont="1" applyBorder="1" applyAlignment="1">
      <alignment/>
    </xf>
    <xf numFmtId="0" fontId="20" fillId="0" borderId="30" xfId="0" applyFont="1" applyBorder="1" applyAlignment="1">
      <alignment vertical="top" wrapText="1"/>
    </xf>
    <xf numFmtId="0" fontId="20" fillId="0" borderId="23" xfId="0" applyFont="1" applyBorder="1" applyAlignment="1">
      <alignment/>
    </xf>
    <xf numFmtId="0" fontId="20" fillId="0" borderId="31" xfId="0" applyFont="1" applyBorder="1" applyAlignment="1">
      <alignment/>
    </xf>
    <xf numFmtId="0" fontId="30" fillId="0" borderId="0" xfId="0" applyFont="1" applyBorder="1" applyAlignment="1">
      <alignment horizontal="left" vertical="top" wrapText="1"/>
    </xf>
    <xf numFmtId="42" fontId="15" fillId="35" borderId="24" xfId="0" applyNumberFormat="1" applyFont="1" applyFill="1" applyBorder="1" applyAlignment="1" applyProtection="1">
      <alignment horizontal="left" vertical="center"/>
      <protection/>
    </xf>
    <xf numFmtId="42" fontId="8" fillId="38" borderId="18" xfId="0" applyNumberFormat="1" applyFont="1" applyFill="1" applyBorder="1" applyAlignment="1" applyProtection="1">
      <alignment horizontal="left" vertical="center"/>
      <protection locked="0"/>
    </xf>
    <xf numFmtId="42" fontId="8" fillId="0" borderId="0" xfId="0" applyNumberFormat="1" applyFont="1" applyFill="1" applyBorder="1" applyAlignment="1" applyProtection="1">
      <alignment horizontal="left" vertical="center"/>
      <protection/>
    </xf>
    <xf numFmtId="42" fontId="8" fillId="0" borderId="0" xfId="0" applyNumberFormat="1" applyFont="1" applyFill="1" applyBorder="1" applyAlignment="1">
      <alignment horizontal="left" vertical="center"/>
    </xf>
    <xf numFmtId="41" fontId="8" fillId="0" borderId="0" xfId="0" applyNumberFormat="1" applyFont="1" applyFill="1" applyBorder="1" applyAlignment="1">
      <alignment horizontal="left" vertical="center"/>
    </xf>
    <xf numFmtId="42" fontId="9" fillId="35" borderId="18" xfId="0" applyNumberFormat="1" applyFont="1" applyFill="1" applyBorder="1" applyAlignment="1" applyProtection="1">
      <alignment horizontal="left" vertical="center"/>
      <protection/>
    </xf>
    <xf numFmtId="2" fontId="9" fillId="38" borderId="18" xfId="73" applyNumberFormat="1" applyFont="1" applyFill="1" applyBorder="1" applyAlignment="1" applyProtection="1">
      <alignment vertical="center" wrapText="1"/>
      <protection locked="0"/>
    </xf>
    <xf numFmtId="4" fontId="9" fillId="38" borderId="18" xfId="73" applyNumberFormat="1" applyFont="1" applyFill="1" applyBorder="1" applyAlignment="1" applyProtection="1">
      <alignment vertical="center" wrapText="1"/>
      <protection locked="0"/>
    </xf>
    <xf numFmtId="0" fontId="9" fillId="0" borderId="0" xfId="0" applyFont="1" applyFill="1" applyBorder="1" applyAlignment="1" applyProtection="1">
      <alignment horizontal="center" vertical="center"/>
      <protection/>
    </xf>
    <xf numFmtId="41" fontId="9" fillId="0" borderId="21" xfId="0" applyNumberFormat="1" applyFont="1" applyFill="1" applyBorder="1" applyAlignment="1" applyProtection="1">
      <alignment horizontal="left" vertical="center"/>
      <protection/>
    </xf>
    <xf numFmtId="42" fontId="9" fillId="35" borderId="18" xfId="0" applyNumberFormat="1" applyFont="1" applyFill="1" applyBorder="1" applyAlignment="1" applyProtection="1">
      <alignment horizontal="left"/>
      <protection/>
    </xf>
    <xf numFmtId="0" fontId="8" fillId="0" borderId="24" xfId="0" applyFont="1" applyBorder="1" applyAlignment="1">
      <alignment horizontal="right" shrinkToFit="1"/>
    </xf>
    <xf numFmtId="0" fontId="0" fillId="0" borderId="13" xfId="0" applyBorder="1" applyAlignment="1">
      <alignment/>
    </xf>
    <xf numFmtId="0" fontId="91" fillId="0" borderId="13" xfId="62" applyFont="1" applyBorder="1" applyAlignment="1">
      <alignment horizontal="left"/>
      <protection/>
    </xf>
    <xf numFmtId="0" fontId="8" fillId="0" borderId="0" xfId="0" applyFont="1" applyBorder="1" applyAlignment="1">
      <alignment horizontal="center" vertical="top" wrapText="1"/>
    </xf>
    <xf numFmtId="0" fontId="8" fillId="0" borderId="0" xfId="0" applyNumberFormat="1" applyFont="1" applyAlignment="1">
      <alignment horizontal="center" vertical="top" wrapText="1"/>
    </xf>
    <xf numFmtId="0" fontId="8" fillId="0" borderId="0" xfId="0" applyFont="1" applyAlignment="1">
      <alignment horizontal="center"/>
    </xf>
    <xf numFmtId="0" fontId="8" fillId="0" borderId="0" xfId="0" applyFont="1" applyAlignment="1">
      <alignment horizontal="center" vertical="top"/>
    </xf>
    <xf numFmtId="0" fontId="8" fillId="0" borderId="0" xfId="0" applyFont="1" applyAlignment="1">
      <alignment horizontal="left" vertical="top"/>
    </xf>
    <xf numFmtId="0" fontId="8" fillId="0" borderId="0" xfId="0" applyNumberFormat="1" applyFont="1" applyAlignment="1">
      <alignment horizontal="center" vertical="center" wrapText="1"/>
    </xf>
    <xf numFmtId="0" fontId="8" fillId="0" borderId="0" xfId="0" applyFont="1" applyAlignment="1" quotePrefix="1">
      <alignment horizontal="center" vertical="center"/>
    </xf>
    <xf numFmtId="0" fontId="36" fillId="0" borderId="19" xfId="0" applyFont="1" applyBorder="1" applyAlignment="1">
      <alignment horizontal="right" vertical="center"/>
    </xf>
    <xf numFmtId="0" fontId="8" fillId="0" borderId="0" xfId="0" applyNumberFormat="1" applyFont="1" applyAlignment="1">
      <alignment horizontal="left" vertical="top" wrapText="1"/>
    </xf>
    <xf numFmtId="0" fontId="8" fillId="0" borderId="23" xfId="0" applyFont="1" applyBorder="1" applyAlignment="1">
      <alignment horizontal="left"/>
    </xf>
    <xf numFmtId="0" fontId="6" fillId="0" borderId="0" xfId="0" applyFont="1" applyFill="1" applyAlignment="1">
      <alignment vertical="top" wrapText="1"/>
    </xf>
    <xf numFmtId="0" fontId="8" fillId="0" borderId="0" xfId="0" applyNumberFormat="1" applyFont="1" applyAlignment="1">
      <alignment vertical="top" wrapText="1"/>
    </xf>
    <xf numFmtId="0" fontId="101" fillId="0" borderId="0" xfId="0" applyFont="1" applyBorder="1" applyAlignment="1">
      <alignment horizontal="center" vertical="top" wrapText="1"/>
    </xf>
    <xf numFmtId="0" fontId="0" fillId="0" borderId="0" xfId="61" applyFont="1">
      <alignment/>
      <protection/>
    </xf>
    <xf numFmtId="0" fontId="0" fillId="0" borderId="0" xfId="61">
      <alignment/>
      <protection/>
    </xf>
    <xf numFmtId="0" fontId="72" fillId="0" borderId="0" xfId="64" applyFont="1">
      <alignment/>
      <protection/>
    </xf>
    <xf numFmtId="0" fontId="89" fillId="0" borderId="0" xfId="64" applyFont="1">
      <alignment/>
      <protection/>
    </xf>
    <xf numFmtId="0" fontId="72" fillId="0" borderId="0" xfId="64" applyFont="1" applyBorder="1">
      <alignment/>
      <protection/>
    </xf>
    <xf numFmtId="0" fontId="41" fillId="0" borderId="32" xfId="64" applyFont="1" applyBorder="1">
      <alignment/>
      <protection/>
    </xf>
    <xf numFmtId="0" fontId="72" fillId="0" borderId="32" xfId="64" applyFont="1" applyBorder="1">
      <alignment/>
      <protection/>
    </xf>
    <xf numFmtId="0" fontId="41" fillId="0" borderId="32" xfId="64" applyFont="1" applyBorder="1" applyAlignment="1">
      <alignment horizontal="center"/>
      <protection/>
    </xf>
    <xf numFmtId="0" fontId="42" fillId="35" borderId="0" xfId="64" applyFont="1" applyFill="1">
      <alignment/>
      <protection/>
    </xf>
    <xf numFmtId="172" fontId="42" fillId="35" borderId="0" xfId="49" applyNumberFormat="1" applyFont="1" applyFill="1" applyBorder="1" applyAlignment="1">
      <alignment/>
    </xf>
    <xf numFmtId="0" fontId="72" fillId="35" borderId="0" xfId="64" applyFont="1" applyFill="1">
      <alignment/>
      <protection/>
    </xf>
    <xf numFmtId="180" fontId="72" fillId="33" borderId="33" xfId="45" applyNumberFormat="1" applyFont="1" applyFill="1" applyBorder="1" applyAlignment="1" applyProtection="1">
      <alignment/>
      <protection locked="0"/>
    </xf>
    <xf numFmtId="180" fontId="72" fillId="35" borderId="0" xfId="45" applyNumberFormat="1" applyFont="1" applyFill="1" applyAlignment="1">
      <alignment/>
    </xf>
    <xf numFmtId="3" fontId="42" fillId="35" borderId="0" xfId="45" applyNumberFormat="1" applyFont="1" applyFill="1" applyBorder="1" applyAlignment="1">
      <alignment/>
    </xf>
    <xf numFmtId="180" fontId="72" fillId="33" borderId="18" xfId="45" applyNumberFormat="1" applyFont="1" applyFill="1" applyBorder="1" applyAlignment="1" applyProtection="1">
      <alignment/>
      <protection locked="0"/>
    </xf>
    <xf numFmtId="181" fontId="42" fillId="35" borderId="0" xfId="45" applyNumberFormat="1" applyFont="1" applyFill="1" applyBorder="1" applyAlignment="1">
      <alignment/>
    </xf>
    <xf numFmtId="0" fontId="72" fillId="0" borderId="0" xfId="64">
      <alignment/>
      <protection/>
    </xf>
    <xf numFmtId="3" fontId="72" fillId="0" borderId="0" xfId="45" applyNumberFormat="1" applyFont="1" applyBorder="1" applyAlignment="1">
      <alignment/>
    </xf>
    <xf numFmtId="180" fontId="72" fillId="0" borderId="18" xfId="45" applyNumberFormat="1" applyFont="1" applyFill="1" applyBorder="1" applyAlignment="1" applyProtection="1">
      <alignment horizontal="center"/>
      <protection/>
    </xf>
    <xf numFmtId="180" fontId="72" fillId="0" borderId="0" xfId="45" applyNumberFormat="1" applyFont="1" applyAlignment="1">
      <alignment/>
    </xf>
    <xf numFmtId="3" fontId="42" fillId="0" borderId="0" xfId="45" applyNumberFormat="1" applyFont="1" applyBorder="1" applyAlignment="1">
      <alignment/>
    </xf>
    <xf numFmtId="0" fontId="9" fillId="0" borderId="0" xfId="0" applyFont="1" applyFill="1" applyAlignment="1">
      <alignment wrapText="1"/>
    </xf>
    <xf numFmtId="14" fontId="8" fillId="38" borderId="18" xfId="0" applyNumberFormat="1" applyFont="1" applyFill="1" applyBorder="1" applyAlignment="1" applyProtection="1">
      <alignment horizontal="center"/>
      <protection locked="0"/>
    </xf>
    <xf numFmtId="42" fontId="9" fillId="35" borderId="18" xfId="0" applyNumberFormat="1" applyFont="1" applyFill="1" applyBorder="1" applyAlignment="1">
      <alignment horizontal="left" vertical="center"/>
    </xf>
    <xf numFmtId="0" fontId="19" fillId="0" borderId="0" xfId="0" applyFont="1" applyFill="1" applyBorder="1" applyAlignment="1" applyProtection="1">
      <alignment horizontal="center" vertical="center"/>
      <protection/>
    </xf>
    <xf numFmtId="0" fontId="9" fillId="0" borderId="0" xfId="0" applyFont="1" applyFill="1" applyBorder="1" applyAlignment="1">
      <alignment horizontal="right" wrapText="1"/>
    </xf>
    <xf numFmtId="42" fontId="9" fillId="0" borderId="0" xfId="0" applyNumberFormat="1" applyFont="1" applyFill="1" applyBorder="1" applyAlignment="1">
      <alignment horizontal="left" vertical="center"/>
    </xf>
    <xf numFmtId="42" fontId="9" fillId="0" borderId="18" xfId="0" applyNumberFormat="1" applyFont="1" applyFill="1" applyBorder="1" applyAlignment="1">
      <alignment horizontal="left" vertical="center"/>
    </xf>
    <xf numFmtId="42" fontId="8" fillId="0" borderId="0" xfId="0" applyNumberFormat="1" applyFont="1" applyFill="1" applyAlignment="1">
      <alignment horizontal="left"/>
    </xf>
    <xf numFmtId="0" fontId="9" fillId="0" borderId="0" xfId="0" applyFont="1" applyBorder="1" applyAlignment="1">
      <alignment horizontal="center" vertical="top" wrapText="1"/>
    </xf>
    <xf numFmtId="42" fontId="8" fillId="0" borderId="0" xfId="0" applyNumberFormat="1" applyFont="1" applyBorder="1" applyAlignment="1">
      <alignment/>
    </xf>
    <xf numFmtId="42" fontId="8" fillId="0" borderId="0" xfId="0" applyNumberFormat="1" applyFont="1" applyFill="1" applyBorder="1" applyAlignment="1">
      <alignment vertical="center" wrapText="1"/>
    </xf>
    <xf numFmtId="0" fontId="14" fillId="0" borderId="0" xfId="0" applyFont="1" applyAlignment="1">
      <alignment/>
    </xf>
    <xf numFmtId="0" fontId="9" fillId="0" borderId="0" xfId="0" applyFont="1" applyBorder="1" applyAlignment="1">
      <alignment horizontal="left" wrapText="1"/>
    </xf>
    <xf numFmtId="42" fontId="8" fillId="0" borderId="0" xfId="0" applyNumberFormat="1" applyFont="1" applyFill="1" applyBorder="1" applyAlignment="1">
      <alignment horizontal="left" wrapText="1"/>
    </xf>
    <xf numFmtId="0" fontId="8" fillId="0" borderId="23" xfId="0" applyFont="1" applyBorder="1" applyAlignment="1">
      <alignment/>
    </xf>
    <xf numFmtId="14" fontId="8" fillId="34" borderId="18" xfId="0" applyNumberFormat="1" applyFont="1" applyFill="1" applyBorder="1" applyAlignment="1">
      <alignment horizontal="right"/>
    </xf>
    <xf numFmtId="42" fontId="9" fillId="0" borderId="0" xfId="0" applyNumberFormat="1" applyFont="1" applyFill="1" applyBorder="1" applyAlignment="1">
      <alignment/>
    </xf>
    <xf numFmtId="42" fontId="9" fillId="35" borderId="18" xfId="0" applyNumberFormat="1" applyFont="1" applyFill="1" applyBorder="1" applyAlignment="1">
      <alignment horizontal="right"/>
    </xf>
    <xf numFmtId="182" fontId="8" fillId="38" borderId="18" xfId="0" applyNumberFormat="1" applyFont="1" applyFill="1" applyBorder="1" applyAlignment="1" applyProtection="1">
      <alignment horizontal="left" vertical="center"/>
      <protection locked="0"/>
    </xf>
    <xf numFmtId="42" fontId="14" fillId="34" borderId="18" xfId="0" applyNumberFormat="1" applyFont="1" applyFill="1" applyBorder="1" applyAlignment="1">
      <alignment/>
    </xf>
    <xf numFmtId="42" fontId="9" fillId="39" borderId="18" xfId="0" applyNumberFormat="1" applyFont="1" applyFill="1" applyBorder="1" applyAlignment="1">
      <alignment/>
    </xf>
    <xf numFmtId="0" fontId="94" fillId="0" borderId="13" xfId="62" applyFont="1" applyBorder="1" applyAlignment="1">
      <alignment horizontal="left" vertical="top"/>
      <protection/>
    </xf>
    <xf numFmtId="0" fontId="94" fillId="0" borderId="0" xfId="62" applyFont="1" applyBorder="1" applyAlignment="1">
      <alignment horizontal="left" vertical="top"/>
      <protection/>
    </xf>
    <xf numFmtId="0" fontId="94" fillId="0" borderId="14" xfId="62" applyFont="1" applyBorder="1" applyAlignment="1">
      <alignment horizontal="left" vertical="top"/>
      <protection/>
    </xf>
    <xf numFmtId="0" fontId="91" fillId="0" borderId="13" xfId="62" applyFont="1" applyBorder="1" applyAlignment="1">
      <alignment horizontal="left" vertical="top"/>
      <protection/>
    </xf>
    <xf numFmtId="0" fontId="91" fillId="0" borderId="0" xfId="62" applyFont="1" applyBorder="1" applyAlignment="1">
      <alignment horizontal="left" vertical="top"/>
      <protection/>
    </xf>
    <xf numFmtId="0" fontId="91" fillId="0" borderId="14" xfId="62" applyFont="1" applyBorder="1" applyAlignment="1">
      <alignment horizontal="left" vertical="top"/>
      <protection/>
    </xf>
    <xf numFmtId="0" fontId="102" fillId="0" borderId="13" xfId="62" applyFont="1" applyBorder="1" applyAlignment="1">
      <alignment horizontal="center"/>
      <protection/>
    </xf>
    <xf numFmtId="0" fontId="102" fillId="0" borderId="0" xfId="62" applyFont="1" applyBorder="1" applyAlignment="1">
      <alignment horizontal="center"/>
      <protection/>
    </xf>
    <xf numFmtId="0" fontId="102" fillId="0" borderId="14" xfId="62" applyFont="1" applyBorder="1" applyAlignment="1">
      <alignment horizontal="center"/>
      <protection/>
    </xf>
    <xf numFmtId="0" fontId="93" fillId="0" borderId="13" xfId="62" applyFont="1" applyBorder="1" applyAlignment="1">
      <alignment horizontal="center"/>
      <protection/>
    </xf>
    <xf numFmtId="0" fontId="93" fillId="0" borderId="0" xfId="62" applyFont="1" applyBorder="1" applyAlignment="1">
      <alignment horizontal="center"/>
      <protection/>
    </xf>
    <xf numFmtId="0" fontId="93" fillId="0" borderId="14" xfId="62" applyFont="1" applyBorder="1" applyAlignment="1">
      <alignment horizontal="center"/>
      <protection/>
    </xf>
    <xf numFmtId="0" fontId="91" fillId="0" borderId="13" xfId="62" applyFont="1" applyBorder="1" applyAlignment="1">
      <alignment horizontal="center"/>
      <protection/>
    </xf>
    <xf numFmtId="0" fontId="91" fillId="0" borderId="0" xfId="62" applyFont="1" applyBorder="1" applyAlignment="1">
      <alignment horizontal="center"/>
      <protection/>
    </xf>
    <xf numFmtId="0" fontId="91" fillId="0" borderId="14" xfId="62" applyFont="1" applyBorder="1" applyAlignment="1">
      <alignment horizontal="center"/>
      <protection/>
    </xf>
    <xf numFmtId="170" fontId="93" fillId="0" borderId="13" xfId="62" applyNumberFormat="1" applyFont="1" applyBorder="1" applyAlignment="1">
      <alignment horizontal="center"/>
      <protection/>
    </xf>
    <xf numFmtId="170" fontId="93" fillId="0" borderId="0" xfId="62" applyNumberFormat="1" applyFont="1" applyBorder="1" applyAlignment="1">
      <alignment horizontal="center"/>
      <protection/>
    </xf>
    <xf numFmtId="170" fontId="93" fillId="0" borderId="14" xfId="62" applyNumberFormat="1" applyFont="1" applyBorder="1" applyAlignment="1">
      <alignment horizontal="center"/>
      <protection/>
    </xf>
    <xf numFmtId="0" fontId="94" fillId="0" borderId="13" xfId="62" applyFont="1" applyBorder="1" applyAlignment="1">
      <alignment horizontal="left"/>
      <protection/>
    </xf>
    <xf numFmtId="0" fontId="94" fillId="0" borderId="0" xfId="62" applyFont="1" applyBorder="1" applyAlignment="1">
      <alignment horizontal="left"/>
      <protection/>
    </xf>
    <xf numFmtId="0" fontId="94" fillId="0" borderId="14" xfId="62" applyFont="1" applyBorder="1" applyAlignment="1">
      <alignment horizontal="left"/>
      <protection/>
    </xf>
    <xf numFmtId="0" fontId="32" fillId="0" borderId="13" xfId="57" applyFont="1" applyBorder="1" applyAlignment="1" applyProtection="1">
      <alignment horizontal="left" wrapText="1"/>
      <protection/>
    </xf>
    <xf numFmtId="0" fontId="32" fillId="0" borderId="0" xfId="57" applyFont="1" applyBorder="1" applyAlignment="1" applyProtection="1">
      <alignment horizontal="left" wrapText="1"/>
      <protection/>
    </xf>
    <xf numFmtId="0" fontId="32" fillId="0" borderId="14" xfId="57" applyFont="1" applyBorder="1" applyAlignment="1" applyProtection="1">
      <alignment horizontal="left" wrapText="1"/>
      <protection/>
    </xf>
    <xf numFmtId="0" fontId="8" fillId="0" borderId="0" xfId="0" applyFont="1" applyAlignment="1">
      <alignment horizontal="left" vertical="top" wrapText="1"/>
    </xf>
    <xf numFmtId="0" fontId="9" fillId="0" borderId="0" xfId="0" applyNumberFormat="1" applyFont="1" applyBorder="1" applyAlignment="1">
      <alignment horizontal="left" wrapText="1"/>
    </xf>
    <xf numFmtId="0" fontId="8" fillId="0" borderId="30" xfId="0" applyFont="1" applyBorder="1" applyAlignment="1">
      <alignment horizontal="left" vertical="top"/>
    </xf>
    <xf numFmtId="0" fontId="8" fillId="0" borderId="0" xfId="0" applyFont="1" applyBorder="1" applyAlignment="1">
      <alignment horizontal="left" vertical="top"/>
    </xf>
    <xf numFmtId="0" fontId="8" fillId="0" borderId="30" xfId="0" applyFont="1" applyBorder="1" applyAlignment="1">
      <alignment horizontal="left"/>
    </xf>
    <xf numFmtId="0" fontId="8" fillId="0" borderId="0" xfId="0" applyFont="1" applyAlignment="1">
      <alignment horizontal="left"/>
    </xf>
    <xf numFmtId="0" fontId="7" fillId="38" borderId="18" xfId="0" applyFont="1" applyFill="1" applyBorder="1" applyAlignment="1" applyProtection="1">
      <alignment horizontal="left" vertical="top"/>
      <protection locked="0"/>
    </xf>
    <xf numFmtId="0" fontId="6" fillId="0" borderId="0" xfId="0" applyFont="1" applyAlignment="1">
      <alignment horizontal="left" vertical="top" wrapText="1"/>
    </xf>
    <xf numFmtId="0" fontId="7" fillId="38" borderId="18" xfId="0" applyFont="1" applyFill="1" applyBorder="1" applyAlignment="1" applyProtection="1">
      <alignment horizontal="left"/>
      <protection locked="0"/>
    </xf>
    <xf numFmtId="0" fontId="8" fillId="0" borderId="20" xfId="0" applyFont="1" applyBorder="1" applyAlignment="1">
      <alignment horizontal="left" vertical="top" wrapText="1"/>
    </xf>
    <xf numFmtId="0" fontId="8" fillId="0" borderId="21" xfId="0" applyFont="1" applyBorder="1" applyAlignment="1">
      <alignment horizontal="left" vertical="top" wrapText="1"/>
    </xf>
    <xf numFmtId="0" fontId="8" fillId="0" borderId="19" xfId="0" applyFont="1" applyBorder="1" applyAlignment="1">
      <alignment horizontal="left" vertical="top" wrapText="1"/>
    </xf>
    <xf numFmtId="0" fontId="8" fillId="0" borderId="30" xfId="0" applyFont="1" applyBorder="1" applyAlignment="1">
      <alignment horizontal="left" wrapText="1"/>
    </xf>
    <xf numFmtId="0" fontId="8" fillId="0" borderId="0" xfId="0" applyFont="1" applyBorder="1" applyAlignment="1">
      <alignment horizontal="left" wrapText="1"/>
    </xf>
    <xf numFmtId="0" fontId="8" fillId="0" borderId="0" xfId="0" applyNumberFormat="1" applyFont="1" applyAlignment="1">
      <alignment horizontal="left" vertical="top" wrapText="1"/>
    </xf>
    <xf numFmtId="0" fontId="8" fillId="0" borderId="0" xfId="0" applyFont="1" applyBorder="1" applyAlignment="1">
      <alignment horizontal="left" vertical="center"/>
    </xf>
    <xf numFmtId="0" fontId="8" fillId="0" borderId="23" xfId="0" applyFont="1" applyBorder="1" applyAlignment="1">
      <alignment horizontal="left" vertical="center"/>
    </xf>
    <xf numFmtId="0" fontId="6" fillId="0" borderId="0" xfId="0" applyFont="1" applyFill="1" applyAlignment="1">
      <alignment horizontal="center" vertical="top" wrapText="1"/>
    </xf>
    <xf numFmtId="42" fontId="68" fillId="38" borderId="20" xfId="0" applyNumberFormat="1" applyFont="1" applyFill="1" applyBorder="1" applyAlignment="1" applyProtection="1">
      <alignment horizontal="left" vertical="center"/>
      <protection locked="0"/>
    </xf>
    <xf numFmtId="42" fontId="8" fillId="38" borderId="19" xfId="0" applyNumberFormat="1" applyFont="1" applyFill="1" applyBorder="1" applyAlignment="1" applyProtection="1">
      <alignment horizontal="left" vertical="center"/>
      <protection locked="0"/>
    </xf>
    <xf numFmtId="0" fontId="9" fillId="0" borderId="0" xfId="0" applyFont="1" applyBorder="1" applyAlignment="1">
      <alignment horizontal="right"/>
    </xf>
    <xf numFmtId="0" fontId="9" fillId="0" borderId="23" xfId="0" applyFont="1" applyBorder="1" applyAlignment="1">
      <alignment horizontal="right"/>
    </xf>
    <xf numFmtId="0" fontId="6" fillId="34" borderId="18" xfId="0" applyFont="1" applyFill="1" applyBorder="1" applyAlignment="1">
      <alignment horizontal="left"/>
    </xf>
    <xf numFmtId="0" fontId="7" fillId="34" borderId="18" xfId="0" applyFont="1" applyFill="1" applyBorder="1" applyAlignment="1" applyProtection="1">
      <alignment horizontal="left" vertical="top"/>
      <protection/>
    </xf>
    <xf numFmtId="0" fontId="6" fillId="34" borderId="20" xfId="0" applyFont="1" applyFill="1" applyBorder="1" applyAlignment="1">
      <alignment horizontal="left"/>
    </xf>
    <xf numFmtId="0" fontId="6" fillId="34" borderId="21" xfId="0" applyFont="1" applyFill="1" applyBorder="1" applyAlignment="1">
      <alignment horizontal="left"/>
    </xf>
    <xf numFmtId="0" fontId="6" fillId="34" borderId="19" xfId="0" applyFont="1" applyFill="1" applyBorder="1" applyAlignment="1">
      <alignment horizontal="left"/>
    </xf>
    <xf numFmtId="0" fontId="9" fillId="0" borderId="22" xfId="0" applyFont="1" applyFill="1" applyBorder="1" applyAlignment="1">
      <alignment horizontal="right" wrapText="1"/>
    </xf>
    <xf numFmtId="0" fontId="9" fillId="0" borderId="34" xfId="0" applyFont="1" applyFill="1" applyBorder="1" applyAlignment="1">
      <alignment horizontal="right" wrapText="1"/>
    </xf>
    <xf numFmtId="0" fontId="8" fillId="0" borderId="35" xfId="0" applyFont="1" applyBorder="1" applyAlignment="1">
      <alignment horizontal="left" vertical="center"/>
    </xf>
    <xf numFmtId="0" fontId="8" fillId="0" borderId="36" xfId="0" applyFont="1" applyBorder="1" applyAlignment="1">
      <alignment horizontal="left" vertical="center"/>
    </xf>
    <xf numFmtId="0" fontId="97" fillId="0" borderId="37" xfId="0" applyFont="1" applyBorder="1" applyAlignment="1">
      <alignment horizontal="right" vertical="center" shrinkToFit="1"/>
    </xf>
    <xf numFmtId="0" fontId="97" fillId="0" borderId="38" xfId="0" applyFont="1" applyBorder="1" applyAlignment="1">
      <alignment horizontal="right" vertical="center" shrinkToFit="1"/>
    </xf>
    <xf numFmtId="0" fontId="6" fillId="34" borderId="18" xfId="0" applyFont="1" applyFill="1" applyBorder="1" applyAlignment="1">
      <alignment horizontal="left" vertical="center"/>
    </xf>
    <xf numFmtId="0" fontId="7" fillId="34" borderId="18" xfId="0" applyNumberFormat="1" applyFont="1" applyFill="1" applyBorder="1" applyAlignment="1">
      <alignment horizontal="left" shrinkToFit="1"/>
    </xf>
    <xf numFmtId="0" fontId="7" fillId="34" borderId="18" xfId="0" applyFont="1" applyFill="1" applyBorder="1" applyAlignment="1">
      <alignment horizontal="left" shrinkToFit="1"/>
    </xf>
    <xf numFmtId="0" fontId="9" fillId="0" borderId="18" xfId="0" applyNumberFormat="1" applyFont="1" applyFill="1" applyBorder="1" applyAlignment="1" applyProtection="1">
      <alignment horizontal="center" vertical="top"/>
      <protection/>
    </xf>
    <xf numFmtId="0" fontId="6" fillId="34" borderId="18" xfId="0" applyFont="1" applyFill="1" applyBorder="1" applyAlignment="1">
      <alignment horizontal="left" shrinkToFit="1"/>
    </xf>
    <xf numFmtId="0" fontId="9" fillId="0" borderId="20" xfId="0" applyNumberFormat="1" applyFont="1" applyFill="1" applyBorder="1" applyAlignment="1" applyProtection="1">
      <alignment horizontal="left" vertical="center" wrapText="1"/>
      <protection/>
    </xf>
    <xf numFmtId="0" fontId="9" fillId="0" borderId="19" xfId="0" applyNumberFormat="1" applyFont="1" applyFill="1" applyBorder="1" applyAlignment="1" applyProtection="1">
      <alignment horizontal="left" vertical="center" wrapText="1"/>
      <protection/>
    </xf>
    <xf numFmtId="0" fontId="8" fillId="38" borderId="20" xfId="0" applyNumberFormat="1" applyFont="1" applyFill="1" applyBorder="1" applyAlignment="1" applyProtection="1">
      <alignment horizontal="left" vertical="center" shrinkToFit="1"/>
      <protection locked="0"/>
    </xf>
    <xf numFmtId="0" fontId="8" fillId="38" borderId="19" xfId="0" applyNumberFormat="1" applyFont="1" applyFill="1" applyBorder="1" applyAlignment="1" applyProtection="1">
      <alignment horizontal="left" vertical="center" shrinkToFit="1"/>
      <protection locked="0"/>
    </xf>
    <xf numFmtId="0" fontId="26" fillId="0" borderId="18" xfId="0" applyFont="1" applyBorder="1" applyAlignment="1">
      <alignment horizontal="center"/>
    </xf>
    <xf numFmtId="0" fontId="9" fillId="0" borderId="39" xfId="0" applyNumberFormat="1" applyFont="1" applyFill="1" applyBorder="1" applyAlignment="1" applyProtection="1">
      <alignment horizontal="center" vertical="top"/>
      <protection/>
    </xf>
    <xf numFmtId="0" fontId="9" fillId="0" borderId="18" xfId="0" applyNumberFormat="1" applyFont="1" applyFill="1" applyBorder="1" applyAlignment="1" applyProtection="1">
      <alignment horizontal="left" vertical="top"/>
      <protection/>
    </xf>
    <xf numFmtId="0" fontId="8" fillId="38" borderId="20" xfId="0" applyNumberFormat="1" applyFont="1" applyFill="1" applyBorder="1" applyAlignment="1" applyProtection="1">
      <alignment horizontal="left" vertical="center"/>
      <protection locked="0"/>
    </xf>
    <xf numFmtId="0" fontId="8" fillId="38" borderId="21" xfId="0" applyNumberFormat="1" applyFont="1" applyFill="1" applyBorder="1" applyAlignment="1" applyProtection="1">
      <alignment horizontal="left" vertical="center"/>
      <protection locked="0"/>
    </xf>
    <xf numFmtId="0" fontId="8" fillId="38" borderId="19" xfId="0" applyNumberFormat="1" applyFont="1" applyFill="1" applyBorder="1" applyAlignment="1" applyProtection="1">
      <alignment horizontal="left" vertical="center"/>
      <protection locked="0"/>
    </xf>
    <xf numFmtId="0" fontId="8" fillId="38" borderId="26" xfId="0" applyNumberFormat="1" applyFont="1" applyFill="1" applyBorder="1" applyAlignment="1" applyProtection="1">
      <alignment horizontal="left" vertical="center"/>
      <protection locked="0"/>
    </xf>
    <xf numFmtId="0" fontId="8" fillId="38" borderId="22" xfId="0" applyNumberFormat="1" applyFont="1" applyFill="1" applyBorder="1" applyAlignment="1" applyProtection="1">
      <alignment horizontal="left" vertical="center"/>
      <protection locked="0"/>
    </xf>
    <xf numFmtId="0" fontId="8" fillId="38" borderId="34" xfId="0" applyNumberFormat="1" applyFont="1" applyFill="1" applyBorder="1" applyAlignment="1" applyProtection="1">
      <alignment horizontal="left" vertical="center"/>
      <protection locked="0"/>
    </xf>
    <xf numFmtId="0" fontId="9" fillId="0" borderId="40" xfId="0" applyFont="1" applyBorder="1" applyAlignment="1">
      <alignment horizontal="center" vertical="top" wrapText="1"/>
    </xf>
    <xf numFmtId="0" fontId="9" fillId="0" borderId="22" xfId="0" applyFont="1" applyBorder="1" applyAlignment="1">
      <alignment horizontal="center" vertical="top" wrapText="1"/>
    </xf>
    <xf numFmtId="0" fontId="9" fillId="0" borderId="34" xfId="0" applyFont="1" applyBorder="1" applyAlignment="1">
      <alignment horizontal="center" vertical="top" wrapText="1"/>
    </xf>
    <xf numFmtId="0" fontId="21" fillId="0" borderId="41" xfId="0" applyFont="1" applyBorder="1" applyAlignment="1">
      <alignment horizontal="center" vertical="top" wrapText="1"/>
    </xf>
    <xf numFmtId="0" fontId="21" fillId="0" borderId="27" xfId="0" applyFont="1" applyBorder="1" applyAlignment="1">
      <alignment horizontal="center" vertical="top" wrapText="1"/>
    </xf>
    <xf numFmtId="0" fontId="21" fillId="0" borderId="31" xfId="0" applyFont="1" applyBorder="1" applyAlignment="1">
      <alignment horizontal="center" vertical="top" wrapText="1"/>
    </xf>
    <xf numFmtId="0" fontId="20" fillId="0" borderId="27" xfId="0" applyFont="1" applyBorder="1" applyAlignment="1">
      <alignment horizontal="left" vertical="center" wrapText="1"/>
    </xf>
    <xf numFmtId="0" fontId="9" fillId="0" borderId="26" xfId="0" applyFont="1" applyBorder="1" applyAlignment="1">
      <alignment horizontal="center" vertical="top" wrapText="1"/>
    </xf>
    <xf numFmtId="0" fontId="9" fillId="0" borderId="42" xfId="0" applyFont="1" applyBorder="1" applyAlignment="1">
      <alignment horizontal="center" vertical="top" wrapText="1"/>
    </xf>
    <xf numFmtId="167" fontId="9" fillId="36" borderId="20" xfId="0" applyNumberFormat="1" applyFont="1" applyFill="1" applyBorder="1" applyAlignment="1">
      <alignment horizontal="right" vertical="center"/>
    </xf>
    <xf numFmtId="167" fontId="9" fillId="36" borderId="21" xfId="0" applyNumberFormat="1" applyFont="1" applyFill="1" applyBorder="1" applyAlignment="1">
      <alignment horizontal="right" vertical="center"/>
    </xf>
    <xf numFmtId="167" fontId="9" fillId="36" borderId="19" xfId="0" applyNumberFormat="1" applyFont="1" applyFill="1" applyBorder="1" applyAlignment="1">
      <alignment horizontal="right" vertical="center"/>
    </xf>
    <xf numFmtId="0" fontId="20" fillId="0" borderId="26" xfId="0" applyFont="1" applyBorder="1" applyAlignment="1">
      <alignment vertical="top" wrapText="1"/>
    </xf>
    <xf numFmtId="0" fontId="20" fillId="0" borderId="25" xfId="0" applyFont="1" applyBorder="1" applyAlignment="1">
      <alignment vertical="top" wrapText="1"/>
    </xf>
    <xf numFmtId="0" fontId="20" fillId="0" borderId="40" xfId="0" applyFont="1" applyBorder="1" applyAlignment="1">
      <alignment vertical="top" wrapText="1"/>
    </xf>
    <xf numFmtId="0" fontId="20" fillId="0" borderId="41" xfId="0" applyFont="1" applyBorder="1" applyAlignment="1">
      <alignment vertical="top" wrapText="1"/>
    </xf>
    <xf numFmtId="0" fontId="20" fillId="0" borderId="22" xfId="0" applyFont="1" applyBorder="1" applyAlignment="1">
      <alignment vertical="top" wrapText="1"/>
    </xf>
    <xf numFmtId="0" fontId="20" fillId="0" borderId="42" xfId="0" applyFont="1" applyBorder="1" applyAlignment="1">
      <alignment vertical="top" wrapText="1"/>
    </xf>
    <xf numFmtId="0" fontId="20" fillId="0" borderId="27" xfId="0" applyFont="1" applyBorder="1" applyAlignment="1">
      <alignment vertical="top" wrapText="1"/>
    </xf>
    <xf numFmtId="0" fontId="20" fillId="0" borderId="28" xfId="0" applyFont="1" applyBorder="1" applyAlignment="1">
      <alignment vertical="top" wrapText="1"/>
    </xf>
    <xf numFmtId="0" fontId="21" fillId="0" borderId="25" xfId="0" applyFont="1" applyBorder="1" applyAlignment="1">
      <alignment horizontal="center" vertical="top" wrapText="1"/>
    </xf>
    <xf numFmtId="0" fontId="21" fillId="0" borderId="28" xfId="0" applyFont="1" applyBorder="1" applyAlignment="1">
      <alignment horizontal="center" vertical="top" wrapText="1"/>
    </xf>
    <xf numFmtId="0" fontId="20" fillId="0" borderId="22" xfId="0" applyFont="1" applyBorder="1" applyAlignment="1">
      <alignment/>
    </xf>
    <xf numFmtId="0" fontId="20" fillId="0" borderId="42" xfId="0" applyFont="1" applyBorder="1" applyAlignment="1">
      <alignment/>
    </xf>
    <xf numFmtId="0" fontId="20" fillId="0" borderId="27" xfId="0" applyFont="1" applyBorder="1" applyAlignment="1">
      <alignment/>
    </xf>
    <xf numFmtId="0" fontId="20" fillId="0" borderId="28" xfId="0" applyFont="1" applyBorder="1" applyAlignment="1">
      <alignment/>
    </xf>
    <xf numFmtId="0" fontId="20" fillId="0" borderId="30" xfId="0" applyFont="1" applyBorder="1" applyAlignment="1">
      <alignment vertical="top" wrapText="1"/>
    </xf>
    <xf numFmtId="0" fontId="31" fillId="0" borderId="0" xfId="0" applyFont="1" applyBorder="1" applyAlignment="1">
      <alignment vertical="top" wrapText="1"/>
    </xf>
    <xf numFmtId="0" fontId="31" fillId="0" borderId="29" xfId="0" applyFont="1" applyBorder="1" applyAlignment="1">
      <alignment vertical="top" wrapText="1"/>
    </xf>
    <xf numFmtId="0" fontId="20" fillId="0" borderId="43" xfId="0" applyFont="1" applyBorder="1" applyAlignment="1">
      <alignment vertical="top" wrapText="1"/>
    </xf>
    <xf numFmtId="0" fontId="20" fillId="0" borderId="0" xfId="0" applyFont="1" applyAlignment="1">
      <alignment horizontal="left" vertical="top"/>
    </xf>
    <xf numFmtId="0" fontId="20" fillId="0" borderId="0" xfId="0" applyFont="1" applyBorder="1" applyAlignment="1">
      <alignment vertical="top" wrapText="1"/>
    </xf>
    <xf numFmtId="0" fontId="20" fillId="0" borderId="29" xfId="0" applyFont="1" applyBorder="1" applyAlignment="1">
      <alignment vertical="top" wrapText="1"/>
    </xf>
    <xf numFmtId="0" fontId="30" fillId="0" borderId="27" xfId="0" applyFont="1" applyBorder="1" applyAlignment="1">
      <alignment horizontal="left" vertical="top" wrapText="1"/>
    </xf>
    <xf numFmtId="0" fontId="30" fillId="0" borderId="31" xfId="0" applyFont="1" applyBorder="1" applyAlignment="1">
      <alignment horizontal="left" vertical="top" wrapText="1"/>
    </xf>
    <xf numFmtId="0" fontId="20" fillId="0" borderId="22" xfId="0" applyFont="1" applyBorder="1" applyAlignment="1">
      <alignment horizontal="left" vertical="top" wrapText="1"/>
    </xf>
    <xf numFmtId="0" fontId="20" fillId="0" borderId="34" xfId="0" applyFont="1" applyBorder="1" applyAlignment="1">
      <alignment horizontal="left" vertical="top" wrapText="1"/>
    </xf>
    <xf numFmtId="0" fontId="20" fillId="0" borderId="0" xfId="0" applyFont="1" applyBorder="1" applyAlignment="1">
      <alignment horizontal="left" vertical="top" wrapText="1"/>
    </xf>
    <xf numFmtId="0" fontId="20" fillId="0" borderId="23" xfId="0" applyFont="1" applyBorder="1" applyAlignment="1">
      <alignment horizontal="left" vertical="top" wrapText="1"/>
    </xf>
    <xf numFmtId="0" fontId="20" fillId="0" borderId="0" xfId="0" applyFont="1" applyAlignment="1">
      <alignment horizontal="left" vertical="top" wrapText="1"/>
    </xf>
    <xf numFmtId="0" fontId="30" fillId="0" borderId="0" xfId="0" applyFont="1" applyBorder="1" applyAlignment="1">
      <alignment horizontal="left" vertical="top" wrapText="1"/>
    </xf>
    <xf numFmtId="0" fontId="30" fillId="0" borderId="23" xfId="0" applyFont="1" applyBorder="1" applyAlignment="1">
      <alignment horizontal="left" vertical="top" wrapText="1"/>
    </xf>
    <xf numFmtId="0" fontId="20" fillId="0" borderId="27" xfId="0" applyFont="1" applyBorder="1" applyAlignment="1">
      <alignment horizontal="left" vertical="top" wrapText="1"/>
    </xf>
    <xf numFmtId="0" fontId="20" fillId="0" borderId="31" xfId="0" applyFont="1" applyBorder="1" applyAlignment="1">
      <alignment horizontal="left" vertical="top" wrapText="1"/>
    </xf>
    <xf numFmtId="0" fontId="8" fillId="0" borderId="0" xfId="0" applyFont="1" applyAlignment="1">
      <alignment horizontal="left" wrapText="1"/>
    </xf>
    <xf numFmtId="0" fontId="9" fillId="0" borderId="0" xfId="0" applyFont="1" applyAlignment="1">
      <alignment horizontal="center" vertical="center" wrapText="1"/>
    </xf>
    <xf numFmtId="0" fontId="20" fillId="0" borderId="0" xfId="0" applyFont="1" applyBorder="1" applyAlignment="1">
      <alignment/>
    </xf>
    <xf numFmtId="0" fontId="20" fillId="0" borderId="29" xfId="0" applyFont="1" applyBorder="1" applyAlignment="1">
      <alignment/>
    </xf>
    <xf numFmtId="0" fontId="8" fillId="38" borderId="20" xfId="61" applyFont="1" applyFill="1" applyBorder="1" applyAlignment="1" applyProtection="1">
      <alignment horizontal="left" vertical="center" shrinkToFit="1"/>
      <protection locked="0"/>
    </xf>
    <xf numFmtId="0" fontId="8" fillId="38" borderId="21" xfId="61" applyFont="1" applyFill="1" applyBorder="1" applyAlignment="1" applyProtection="1">
      <alignment horizontal="left" vertical="center" shrinkToFit="1"/>
      <protection locked="0"/>
    </xf>
    <xf numFmtId="0" fontId="8" fillId="38" borderId="19" xfId="61" applyFont="1" applyFill="1" applyBorder="1" applyAlignment="1" applyProtection="1">
      <alignment horizontal="left" vertical="center" shrinkToFit="1"/>
      <protection locked="0"/>
    </xf>
    <xf numFmtId="0" fontId="8" fillId="0" borderId="25" xfId="61" applyFont="1" applyBorder="1" applyAlignment="1">
      <alignment horizontal="center"/>
      <protection/>
    </xf>
    <xf numFmtId="0" fontId="8" fillId="0" borderId="27" xfId="61" applyFont="1" applyBorder="1" applyAlignment="1">
      <alignment horizontal="center"/>
      <protection/>
    </xf>
    <xf numFmtId="0" fontId="8" fillId="0" borderId="31" xfId="61" applyFont="1" applyBorder="1" applyAlignment="1">
      <alignment horizontal="center"/>
      <protection/>
    </xf>
    <xf numFmtId="0" fontId="8" fillId="38" borderId="20" xfId="61" applyFont="1" applyFill="1" applyBorder="1" applyAlignment="1" applyProtection="1">
      <alignment horizontal="left" vertical="top" shrinkToFit="1"/>
      <protection locked="0"/>
    </xf>
    <xf numFmtId="0" fontId="8" fillId="38" borderId="21" xfId="61" applyFont="1" applyFill="1" applyBorder="1" applyAlignment="1" applyProtection="1">
      <alignment horizontal="left" vertical="top" shrinkToFit="1"/>
      <protection locked="0"/>
    </xf>
    <xf numFmtId="0" fontId="8" fillId="38" borderId="19" xfId="61" applyFont="1" applyFill="1" applyBorder="1" applyAlignment="1" applyProtection="1">
      <alignment horizontal="left" vertical="top" shrinkToFit="1"/>
      <protection locked="0"/>
    </xf>
    <xf numFmtId="0" fontId="8" fillId="0" borderId="27" xfId="61" applyFont="1" applyBorder="1" applyAlignment="1">
      <alignment horizontal="left" vertical="top" wrapText="1"/>
      <protection/>
    </xf>
    <xf numFmtId="0" fontId="9" fillId="0" borderId="26" xfId="61" applyFont="1" applyBorder="1" applyAlignment="1">
      <alignment horizontal="center" vertical="center" wrapText="1"/>
      <protection/>
    </xf>
    <xf numFmtId="0" fontId="9" fillId="0" borderId="34" xfId="61" applyFont="1" applyBorder="1" applyAlignment="1">
      <alignment horizontal="center" vertical="center" wrapText="1"/>
      <protection/>
    </xf>
    <xf numFmtId="0" fontId="9" fillId="0" borderId="25" xfId="61" applyFont="1" applyBorder="1" applyAlignment="1">
      <alignment horizontal="center" vertical="center" wrapText="1"/>
      <protection/>
    </xf>
    <xf numFmtId="0" fontId="9" fillId="0" borderId="31" xfId="61" applyFont="1" applyBorder="1" applyAlignment="1">
      <alignment horizontal="center" vertical="center" wrapText="1"/>
      <protection/>
    </xf>
    <xf numFmtId="0" fontId="9" fillId="0" borderId="22" xfId="61" applyFont="1" applyBorder="1" applyAlignment="1">
      <alignment horizontal="center" vertical="center"/>
      <protection/>
    </xf>
    <xf numFmtId="0" fontId="9" fillId="0" borderId="34" xfId="61" applyFont="1" applyBorder="1" applyAlignment="1">
      <alignment horizontal="center" vertical="center"/>
      <protection/>
    </xf>
    <xf numFmtId="0" fontId="9" fillId="0" borderId="27" xfId="61" applyFont="1" applyBorder="1" applyAlignment="1">
      <alignment horizontal="center" vertical="center"/>
      <protection/>
    </xf>
    <xf numFmtId="0" fontId="9" fillId="0" borderId="31" xfId="61" applyFont="1" applyBorder="1" applyAlignment="1">
      <alignment horizontal="center" vertical="center"/>
      <protection/>
    </xf>
    <xf numFmtId="0" fontId="9" fillId="0" borderId="20" xfId="61" applyFont="1" applyBorder="1" applyAlignment="1">
      <alignment horizontal="center" vertical="center" wrapText="1"/>
      <protection/>
    </xf>
    <xf numFmtId="0" fontId="9" fillId="0" borderId="21" xfId="61" applyFont="1" applyBorder="1" applyAlignment="1">
      <alignment horizontal="center" vertical="center" wrapText="1"/>
      <protection/>
    </xf>
    <xf numFmtId="0" fontId="9" fillId="0" borderId="19" xfId="61" applyFont="1" applyBorder="1" applyAlignment="1">
      <alignment horizontal="center" vertical="center" wrapText="1"/>
      <protection/>
    </xf>
    <xf numFmtId="0" fontId="9" fillId="0" borderId="39" xfId="61" applyFont="1" applyBorder="1" applyAlignment="1">
      <alignment horizontal="center" vertical="center"/>
      <protection/>
    </xf>
    <xf numFmtId="0" fontId="9" fillId="0" borderId="33" xfId="61" applyFont="1" applyBorder="1" applyAlignment="1">
      <alignment horizontal="center" vertical="center"/>
      <protection/>
    </xf>
    <xf numFmtId="0" fontId="8" fillId="38" borderId="20" xfId="61" applyFont="1" applyFill="1" applyBorder="1" applyAlignment="1" applyProtection="1">
      <alignment horizontal="left" vertical="center" wrapText="1"/>
      <protection locked="0"/>
    </xf>
    <xf numFmtId="0" fontId="8" fillId="38" borderId="21" xfId="61" applyFont="1" applyFill="1" applyBorder="1" applyAlignment="1" applyProtection="1">
      <alignment horizontal="left" vertical="center" wrapText="1"/>
      <protection locked="0"/>
    </xf>
    <xf numFmtId="0" fontId="8" fillId="38" borderId="19" xfId="61" applyFont="1" applyFill="1" applyBorder="1" applyAlignment="1" applyProtection="1">
      <alignment horizontal="left" vertical="center" wrapText="1"/>
      <protection locked="0"/>
    </xf>
    <xf numFmtId="0" fontId="26" fillId="38" borderId="22" xfId="0" applyFont="1" applyFill="1" applyBorder="1" applyAlignment="1" applyProtection="1">
      <alignment horizontal="left" vertical="top"/>
      <protection locked="0"/>
    </xf>
    <xf numFmtId="0" fontId="20" fillId="0" borderId="27" xfId="0" applyFont="1" applyFill="1" applyBorder="1" applyAlignment="1" applyProtection="1">
      <alignment horizontal="left" vertical="top"/>
      <protection/>
    </xf>
    <xf numFmtId="0" fontId="20" fillId="0" borderId="31" xfId="0" applyFont="1" applyFill="1" applyBorder="1" applyAlignment="1" applyProtection="1">
      <alignment horizontal="left" vertical="top"/>
      <protection/>
    </xf>
    <xf numFmtId="0" fontId="7" fillId="34" borderId="20" xfId="0" applyFont="1" applyFill="1" applyBorder="1" applyAlignment="1" applyProtection="1">
      <alignment horizontal="left" vertical="top"/>
      <protection/>
    </xf>
    <xf numFmtId="0" fontId="7" fillId="34" borderId="19" xfId="0" applyFont="1" applyFill="1" applyBorder="1" applyAlignment="1" applyProtection="1">
      <alignment horizontal="left" vertical="top"/>
      <protection/>
    </xf>
    <xf numFmtId="0" fontId="6" fillId="34" borderId="20" xfId="0" applyFont="1" applyFill="1" applyBorder="1" applyAlignment="1" applyProtection="1">
      <alignment horizontal="left" vertical="top"/>
      <protection/>
    </xf>
    <xf numFmtId="0" fontId="6" fillId="34" borderId="19" xfId="0" applyFont="1" applyFill="1" applyBorder="1" applyAlignment="1" applyProtection="1">
      <alignment horizontal="left" vertical="top"/>
      <protection/>
    </xf>
    <xf numFmtId="0" fontId="8" fillId="0" borderId="23" xfId="0" applyFont="1" applyBorder="1" applyAlignment="1">
      <alignment horizontal="left"/>
    </xf>
    <xf numFmtId="0" fontId="9" fillId="0" borderId="0" xfId="0" applyFont="1" applyBorder="1" applyAlignment="1">
      <alignment horizontal="right" wrapText="1"/>
    </xf>
    <xf numFmtId="0" fontId="9" fillId="0" borderId="23" xfId="0" applyFont="1" applyBorder="1" applyAlignment="1">
      <alignment horizontal="right" wrapText="1"/>
    </xf>
    <xf numFmtId="0" fontId="9" fillId="0" borderId="0" xfId="0" applyFont="1" applyBorder="1" applyAlignment="1">
      <alignment horizontal="left" wrapText="1"/>
    </xf>
    <xf numFmtId="0" fontId="9" fillId="0" borderId="23" xfId="0" applyFont="1" applyBorder="1" applyAlignment="1">
      <alignment horizontal="left" wrapText="1"/>
    </xf>
    <xf numFmtId="0" fontId="8" fillId="0" borderId="0" xfId="0" applyFont="1" applyBorder="1" applyAlignment="1" applyProtection="1">
      <alignment horizontal="left" vertical="top" wrapText="1"/>
      <protection/>
    </xf>
    <xf numFmtId="0" fontId="103" fillId="0" borderId="0" xfId="64" applyFont="1" applyAlignment="1">
      <alignment horizontal="center" wrapText="1"/>
      <protection/>
    </xf>
    <xf numFmtId="0" fontId="104" fillId="0" borderId="0" xfId="64" applyFont="1" applyAlignment="1">
      <alignment horizontal="center" wrapText="1"/>
      <protection/>
    </xf>
    <xf numFmtId="0" fontId="105" fillId="33" borderId="20" xfId="64" applyFont="1" applyFill="1" applyBorder="1" applyAlignment="1" applyProtection="1">
      <alignment/>
      <protection locked="0"/>
    </xf>
    <xf numFmtId="0" fontId="105" fillId="33" borderId="19" xfId="64" applyFont="1" applyFill="1" applyBorder="1" applyAlignment="1" applyProtection="1">
      <alignment/>
      <protection locked="0"/>
    </xf>
    <xf numFmtId="0" fontId="72" fillId="33" borderId="20" xfId="64" applyFill="1" applyBorder="1" applyAlignment="1" applyProtection="1">
      <alignment/>
      <protection locked="0"/>
    </xf>
    <xf numFmtId="0" fontId="72" fillId="33" borderId="21" xfId="64" applyFont="1" applyFill="1" applyBorder="1" applyAlignment="1" applyProtection="1">
      <alignment/>
      <protection locked="0"/>
    </xf>
    <xf numFmtId="0" fontId="72" fillId="33" borderId="19" xfId="64" applyFont="1" applyFill="1" applyBorder="1" applyAlignment="1" applyProtection="1">
      <alignment/>
      <protection locked="0"/>
    </xf>
    <xf numFmtId="0" fontId="41" fillId="0" borderId="0" xfId="64" applyFont="1" applyBorder="1" applyAlignment="1">
      <alignment horizontal="center" wrapText="1"/>
      <protection/>
    </xf>
    <xf numFmtId="0" fontId="72" fillId="0" borderId="32" xfId="64" applyFont="1" applyBorder="1" applyAlignment="1">
      <alignment wrapText="1"/>
      <protection/>
    </xf>
    <xf numFmtId="0" fontId="72" fillId="0" borderId="32" xfId="64" applyBorder="1" applyAlignment="1">
      <alignment wrapText="1"/>
      <protection/>
    </xf>
    <xf numFmtId="0" fontId="6" fillId="0" borderId="0" xfId="0" applyFont="1" applyAlignment="1" applyProtection="1">
      <alignment horizontal="left" vertical="top" wrapText="1"/>
      <protection/>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2 2"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3" xfId="62"/>
    <cellStyle name="Normal 4" xfId="63"/>
    <cellStyle name="Normal 5" xfId="64"/>
    <cellStyle name="Normal_1CHECK" xfId="65"/>
    <cellStyle name="Normal_2WSC" xfId="66"/>
    <cellStyle name="Normal_7INSTRUC" xfId="67"/>
    <cellStyle name="Normal_APP-9697" xfId="68"/>
    <cellStyle name="Normal_LY-FUND" xfId="69"/>
    <cellStyle name="Normal_TY-FUND" xfId="70"/>
    <cellStyle name="Note" xfId="71"/>
    <cellStyle name="Output" xfId="72"/>
    <cellStyle name="Percent" xfId="73"/>
    <cellStyle name="Percent 2" xfId="74"/>
    <cellStyle name="Title" xfId="75"/>
    <cellStyle name="Total" xfId="76"/>
    <cellStyle name="Warning Tex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552450</xdr:colOff>
      <xdr:row>1</xdr:row>
      <xdr:rowOff>28575</xdr:rowOff>
    </xdr:from>
    <xdr:to>
      <xdr:col>1</xdr:col>
      <xdr:colOff>1609725</xdr:colOff>
      <xdr:row>6</xdr:row>
      <xdr:rowOff>76200</xdr:rowOff>
    </xdr:to>
    <xdr:pic>
      <xdr:nvPicPr>
        <xdr:cNvPr id="1" name="Picture 91" descr="http://www.cccco.edu/Portals/4/News/assets/ccc_logo_wrap_text_clr.jpg"/>
        <xdr:cNvPicPr preferRelativeResize="1">
          <a:picLocks noChangeAspect="1"/>
        </xdr:cNvPicPr>
      </xdr:nvPicPr>
      <xdr:blipFill>
        <a:blip r:embed="rId1"/>
        <a:stretch>
          <a:fillRect/>
        </a:stretch>
      </xdr:blipFill>
      <xdr:spPr>
        <a:xfrm>
          <a:off x="2600325" y="257175"/>
          <a:ext cx="1057275" cy="1143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SPS\End%20of%20Year%20Expenditures%20Report\EOY-2010-11\EOY%20Report%20form%20to%20be%20completed%20by%20colleges\final%20DSPS%202010-11%20EOY%20Expenditures%20Report%20form\DSPS%202010-11%20EOY%20Expenditures%20Report%20(REV.%208-2011)%20no%20passwor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SPS\Allocations\2010-11\calculations%20for%20R1%20P1%20P2\3%20-%202010-11%20DSPS%20Funding%20Year%20(P2)%202011-05-19%20v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cccco.edu/Portals/4/SS/DSPS/DSPS%202010-11%20EOY%20Expenditures%20Report%20(REV.%208-20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cccco.edu/DSPS/End%20of%20Year%20Expenditures%20Report/EOY-2010-11/EOY%20Report%20form%20to%20be%20completed%20by%20colleges/final%20DSPS%202010-11%20EOY%20Expenditures%20Report%20form/DSPS%202010-11%20EOY%20Expenditures%20Report%20(REV.%208-2011)%20no%20password.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pservin\AppData\Local\Microsoft\Windows\Temporary%20Internet%20Files\Content.Outlook\EPD1RCH3\2011-12%20Categorical%20Flexibility%20Report%20Form.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jorta\AppData\Local\Microsoft\Windows\Temporary%20Internet%20Files\Content.Outlook\HX6B0MKQ\Web%20version-Copy%20of%20Matriculation%202011-12%20Year%20End%20Expenditures%20Report%20form%20(REV%20%208a-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Page"/>
      <sheetName val="Do First"/>
      <sheetName val="Part I Rev, Part II Sp Cl FTES"/>
      <sheetName val="Part III DSPS Expenditures"/>
      <sheetName val="Part IV DHH"/>
      <sheetName val="Part V Certification"/>
      <sheetName val="districts colleges"/>
      <sheetName val="P2"/>
      <sheetName val="Special Class FTES calc"/>
    </sheetNames>
    <sheetDataSet>
      <sheetData sheetId="6">
        <row r="2">
          <cell r="A2" t="str">
            <v>Select your district</v>
          </cell>
          <cell r="C2" t="str">
            <v>Select your college</v>
          </cell>
        </row>
        <row r="3">
          <cell r="A3" t="str">
            <v>Allan Hancock CCD</v>
          </cell>
          <cell r="C3" t="str">
            <v>Alameda College</v>
          </cell>
        </row>
        <row r="4">
          <cell r="A4" t="str">
            <v>Antelope Valley CCD</v>
          </cell>
          <cell r="C4" t="str">
            <v>Allan Hancock College</v>
          </cell>
        </row>
        <row r="5">
          <cell r="A5" t="str">
            <v>Barstow CCD</v>
          </cell>
          <cell r="C5" t="str">
            <v>American River College</v>
          </cell>
        </row>
        <row r="6">
          <cell r="A6" t="str">
            <v>Butte CCD</v>
          </cell>
          <cell r="C6" t="str">
            <v>Antelope Valley College</v>
          </cell>
        </row>
        <row r="7">
          <cell r="A7" t="str">
            <v>Cabrillo CCD</v>
          </cell>
          <cell r="C7" t="str">
            <v>Bakersfield College</v>
          </cell>
        </row>
        <row r="8">
          <cell r="A8" t="str">
            <v>Cerritos CCD</v>
          </cell>
          <cell r="C8" t="str">
            <v>Barstow College</v>
          </cell>
        </row>
        <row r="9">
          <cell r="A9" t="str">
            <v>Chabot-Las Positas CCD</v>
          </cell>
          <cell r="C9" t="str">
            <v>Berkeley City College</v>
          </cell>
        </row>
        <row r="10">
          <cell r="A10" t="str">
            <v>Chaffey CCD</v>
          </cell>
          <cell r="C10" t="str">
            <v>Butte College</v>
          </cell>
        </row>
        <row r="11">
          <cell r="A11" t="str">
            <v>Citrus CCD</v>
          </cell>
          <cell r="C11" t="str">
            <v>Cabrillo College</v>
          </cell>
        </row>
        <row r="12">
          <cell r="A12" t="str">
            <v>Coast CCD</v>
          </cell>
          <cell r="C12" t="str">
            <v>Canada College</v>
          </cell>
        </row>
        <row r="13">
          <cell r="A13" t="str">
            <v>Compton CCD</v>
          </cell>
          <cell r="C13" t="str">
            <v>College of the Canyons</v>
          </cell>
        </row>
        <row r="14">
          <cell r="A14" t="str">
            <v>Contra Costa CCD</v>
          </cell>
          <cell r="C14" t="str">
            <v>Cerritos College</v>
          </cell>
        </row>
        <row r="15">
          <cell r="A15" t="str">
            <v>Copper Mt. CCD</v>
          </cell>
          <cell r="C15" t="str">
            <v>Cerro Coso College</v>
          </cell>
        </row>
        <row r="16">
          <cell r="A16" t="str">
            <v>Desert CCD</v>
          </cell>
          <cell r="C16" t="str">
            <v>Chabot College</v>
          </cell>
        </row>
        <row r="17">
          <cell r="A17" t="str">
            <v>El Camino CCD</v>
          </cell>
          <cell r="C17" t="str">
            <v>Chaffey College</v>
          </cell>
        </row>
        <row r="18">
          <cell r="A18" t="str">
            <v>Feather River CCD</v>
          </cell>
          <cell r="C18" t="str">
            <v>Citrus College</v>
          </cell>
        </row>
        <row r="19">
          <cell r="A19" t="str">
            <v>Foothill-DeAnza CCD</v>
          </cell>
          <cell r="C19" t="str">
            <v>Coastline College</v>
          </cell>
        </row>
        <row r="20">
          <cell r="A20" t="str">
            <v>Gavilan Joint CCD</v>
          </cell>
          <cell r="C20" t="str">
            <v>Columbia College</v>
          </cell>
        </row>
        <row r="21">
          <cell r="A21" t="str">
            <v>Glendale CCD</v>
          </cell>
          <cell r="C21" t="str">
            <v>Compton College</v>
          </cell>
        </row>
        <row r="22">
          <cell r="A22" t="str">
            <v>Grossmont Cuyamaca CCD</v>
          </cell>
          <cell r="C22" t="str">
            <v>Contra Costa College</v>
          </cell>
        </row>
        <row r="23">
          <cell r="A23" t="str">
            <v>Hartnell CCD</v>
          </cell>
          <cell r="C23" t="str">
            <v>Copper Mt. College </v>
          </cell>
        </row>
        <row r="24">
          <cell r="A24" t="str">
            <v>Imperial CCD</v>
          </cell>
          <cell r="C24" t="str">
            <v>Cosumnes River College</v>
          </cell>
        </row>
        <row r="25">
          <cell r="A25" t="str">
            <v>Kern CCD</v>
          </cell>
          <cell r="C25" t="str">
            <v>Crafton Hills College</v>
          </cell>
        </row>
        <row r="26">
          <cell r="A26" t="str">
            <v>Lake Tahoe CCD</v>
          </cell>
          <cell r="C26" t="str">
            <v>Cuesta College</v>
          </cell>
        </row>
        <row r="27">
          <cell r="A27" t="str">
            <v>Lassen CCD</v>
          </cell>
          <cell r="C27" t="str">
            <v>Cuyamaca College</v>
          </cell>
        </row>
        <row r="28">
          <cell r="A28" t="str">
            <v>Long Beach CCD </v>
          </cell>
          <cell r="C28" t="str">
            <v>Cypress College</v>
          </cell>
        </row>
        <row r="29">
          <cell r="A29" t="str">
            <v>Los Angeles CCD</v>
          </cell>
          <cell r="C29" t="str">
            <v>De Anza College</v>
          </cell>
        </row>
        <row r="30">
          <cell r="A30" t="str">
            <v>Los Rios CCD</v>
          </cell>
          <cell r="C30" t="str">
            <v>College of the Desert</v>
          </cell>
        </row>
        <row r="31">
          <cell r="A31" t="str">
            <v>Marin CCD</v>
          </cell>
          <cell r="C31" t="str">
            <v>Diablo Valley College</v>
          </cell>
        </row>
        <row r="32">
          <cell r="A32" t="str">
            <v>Mendocino-Lake CCD</v>
          </cell>
          <cell r="C32" t="str">
            <v>East Los Angeles College</v>
          </cell>
        </row>
        <row r="33">
          <cell r="A33" t="str">
            <v>Merced CCD</v>
          </cell>
          <cell r="C33" t="str">
            <v>El Camino College</v>
          </cell>
        </row>
        <row r="34">
          <cell r="A34" t="str">
            <v>Mira Costa CCD</v>
          </cell>
          <cell r="C34" t="str">
            <v>Evergreen Valley College</v>
          </cell>
        </row>
        <row r="35">
          <cell r="A35" t="str">
            <v>Monterey Peninsula CCD</v>
          </cell>
          <cell r="C35" t="str">
            <v>Feather River College</v>
          </cell>
        </row>
        <row r="36">
          <cell r="A36" t="str">
            <v>Mt. San Antonio CCD</v>
          </cell>
          <cell r="C36" t="str">
            <v>Folsom Lake</v>
          </cell>
        </row>
        <row r="37">
          <cell r="A37" t="str">
            <v>Mt. San Jacinto CCD</v>
          </cell>
          <cell r="C37" t="str">
            <v>Foothill College</v>
          </cell>
        </row>
        <row r="38">
          <cell r="A38" t="str">
            <v>Napa Valley CCD</v>
          </cell>
          <cell r="C38" t="str">
            <v>Fresno City College</v>
          </cell>
        </row>
        <row r="39">
          <cell r="A39" t="str">
            <v>North Orange County CCD</v>
          </cell>
          <cell r="C39" t="str">
            <v>Fullerton College</v>
          </cell>
        </row>
        <row r="40">
          <cell r="A40" t="str">
            <v>Ohlone CCD</v>
          </cell>
          <cell r="C40" t="str">
            <v>Gavilan College</v>
          </cell>
        </row>
        <row r="41">
          <cell r="A41" t="str">
            <v>Palo Verde CCD</v>
          </cell>
          <cell r="C41" t="str">
            <v>Glendale College</v>
          </cell>
        </row>
        <row r="42">
          <cell r="A42" t="str">
            <v>Palomar CCD</v>
          </cell>
          <cell r="C42" t="str">
            <v>Golden West College</v>
          </cell>
        </row>
        <row r="43">
          <cell r="A43" t="str">
            <v>Pasadena Area CCD</v>
          </cell>
          <cell r="C43" t="str">
            <v>Grossmont College</v>
          </cell>
        </row>
        <row r="44">
          <cell r="A44" t="str">
            <v>Peralta CCD</v>
          </cell>
          <cell r="C44" t="str">
            <v>Hartnell College</v>
          </cell>
        </row>
        <row r="45">
          <cell r="A45" t="str">
            <v>Rancho Santiago CCD</v>
          </cell>
          <cell r="C45" t="str">
            <v>Imperial Valley College</v>
          </cell>
        </row>
        <row r="46">
          <cell r="A46" t="str">
            <v>Redwoods CCD</v>
          </cell>
          <cell r="C46" t="str">
            <v>Irvine Valley College</v>
          </cell>
        </row>
        <row r="47">
          <cell r="A47" t="str">
            <v>Rio Hondo CCD</v>
          </cell>
          <cell r="C47" t="str">
            <v>Lake Tahoe College</v>
          </cell>
        </row>
        <row r="48">
          <cell r="A48" t="str">
            <v>Riverside CCD</v>
          </cell>
          <cell r="C48" t="str">
            <v>Laney College</v>
          </cell>
        </row>
        <row r="49">
          <cell r="A49" t="str">
            <v>San Bernardino CCD</v>
          </cell>
          <cell r="C49" t="str">
            <v>Las Positas College</v>
          </cell>
        </row>
        <row r="50">
          <cell r="A50" t="str">
            <v>San Diego CCD</v>
          </cell>
          <cell r="C50" t="str">
            <v>Lassen College</v>
          </cell>
        </row>
        <row r="51">
          <cell r="A51" t="str">
            <v>San Francisco CCD</v>
          </cell>
          <cell r="C51" t="str">
            <v>Long Beach City College</v>
          </cell>
        </row>
        <row r="52">
          <cell r="A52" t="str">
            <v>San Joaquin Delta CCD</v>
          </cell>
          <cell r="C52" t="str">
            <v>Los Angeles City College</v>
          </cell>
        </row>
        <row r="53">
          <cell r="A53" t="str">
            <v>San Jose-Evergreen CCD</v>
          </cell>
          <cell r="C53" t="str">
            <v>Los Angeles Harbor College</v>
          </cell>
        </row>
        <row r="54">
          <cell r="A54" t="str">
            <v>San Luis Obispo CCD</v>
          </cell>
          <cell r="C54" t="str">
            <v>Los Angeles Mission College</v>
          </cell>
        </row>
        <row r="55">
          <cell r="A55" t="str">
            <v>San Mateo CCD</v>
          </cell>
          <cell r="C55" t="str">
            <v>Los Angeles Pierce College</v>
          </cell>
        </row>
        <row r="56">
          <cell r="A56" t="str">
            <v>Santa Barbara CCD</v>
          </cell>
          <cell r="C56" t="str">
            <v>Los Angeles Southwest College</v>
          </cell>
        </row>
        <row r="57">
          <cell r="A57" t="str">
            <v>Santa Clarita CCD</v>
          </cell>
          <cell r="C57" t="str">
            <v>Los Angeles Trade-Tech College</v>
          </cell>
        </row>
        <row r="58">
          <cell r="A58" t="str">
            <v>Santa Monica CCD</v>
          </cell>
          <cell r="C58" t="str">
            <v>Los Angeles Valley College</v>
          </cell>
        </row>
        <row r="59">
          <cell r="A59" t="str">
            <v>Sequoias CCD</v>
          </cell>
          <cell r="C59" t="str">
            <v>Los Medanos College</v>
          </cell>
        </row>
        <row r="60">
          <cell r="A60" t="str">
            <v>Shasta-Tehama-Trinity CCD</v>
          </cell>
          <cell r="C60" t="str">
            <v>Marin College</v>
          </cell>
        </row>
        <row r="61">
          <cell r="A61" t="str">
            <v>Sierra CCD</v>
          </cell>
          <cell r="C61" t="str">
            <v>Mendocino College</v>
          </cell>
        </row>
        <row r="62">
          <cell r="A62" t="str">
            <v>Siskiyou Joint CCD</v>
          </cell>
          <cell r="C62" t="str">
            <v>Merced College</v>
          </cell>
        </row>
        <row r="63">
          <cell r="A63" t="str">
            <v>Solano CCD</v>
          </cell>
          <cell r="C63" t="str">
            <v>Merritt College</v>
          </cell>
        </row>
        <row r="64">
          <cell r="A64" t="str">
            <v>Sonoma County CCD</v>
          </cell>
          <cell r="C64" t="str">
            <v>Mira Costa College</v>
          </cell>
        </row>
        <row r="65">
          <cell r="A65" t="str">
            <v>South Orange County CCD</v>
          </cell>
          <cell r="C65" t="str">
            <v>Mission College</v>
          </cell>
        </row>
        <row r="66">
          <cell r="A66" t="str">
            <v>Southwestern CCD</v>
          </cell>
          <cell r="C66" t="str">
            <v>Modesto Junior College</v>
          </cell>
        </row>
        <row r="67">
          <cell r="A67" t="str">
            <v>State Center CCD</v>
          </cell>
          <cell r="C67" t="str">
            <v>Monterey Peninsula College</v>
          </cell>
        </row>
        <row r="68">
          <cell r="A68" t="str">
            <v>Ventura CCD</v>
          </cell>
          <cell r="C68" t="str">
            <v>Moorpark College</v>
          </cell>
        </row>
        <row r="69">
          <cell r="A69" t="str">
            <v>Victor Valley CCD</v>
          </cell>
          <cell r="C69" t="str">
            <v>Moreno Valley College</v>
          </cell>
        </row>
        <row r="70">
          <cell r="A70" t="str">
            <v>West Hills CCD</v>
          </cell>
          <cell r="C70" t="str">
            <v>Mt. San Antonio College</v>
          </cell>
        </row>
        <row r="71">
          <cell r="A71" t="str">
            <v>West Kern CCD</v>
          </cell>
          <cell r="C71" t="str">
            <v>Mt. San Jacinto College</v>
          </cell>
        </row>
        <row r="72">
          <cell r="A72" t="str">
            <v>West Valley CCD</v>
          </cell>
          <cell r="C72" t="str">
            <v>Napa College</v>
          </cell>
        </row>
        <row r="73">
          <cell r="A73" t="str">
            <v>Yosemite CCD</v>
          </cell>
          <cell r="C73" t="str">
            <v>Norco College</v>
          </cell>
        </row>
        <row r="74">
          <cell r="A74" t="str">
            <v>Yuba CCD</v>
          </cell>
          <cell r="C74" t="str">
            <v>Ohlone College</v>
          </cell>
        </row>
        <row r="75">
          <cell r="C75" t="str">
            <v>Orange Coast College</v>
          </cell>
        </row>
        <row r="76">
          <cell r="C76" t="str">
            <v>Oxnard College</v>
          </cell>
        </row>
        <row r="77">
          <cell r="C77" t="str">
            <v>Palo Verde College</v>
          </cell>
        </row>
        <row r="78">
          <cell r="C78" t="str">
            <v>Palomar College</v>
          </cell>
        </row>
        <row r="79">
          <cell r="C79" t="str">
            <v>Pasadena City College</v>
          </cell>
        </row>
        <row r="80">
          <cell r="C80" t="str">
            <v>Porterville College</v>
          </cell>
        </row>
        <row r="81">
          <cell r="C81" t="str">
            <v>College of the Redwoods</v>
          </cell>
        </row>
        <row r="82">
          <cell r="C82" t="str">
            <v>Reedley College</v>
          </cell>
        </row>
        <row r="83">
          <cell r="C83" t="str">
            <v>Rio Hondo College</v>
          </cell>
        </row>
        <row r="84">
          <cell r="C84" t="str">
            <v>Riverside College</v>
          </cell>
        </row>
        <row r="85">
          <cell r="C85" t="str">
            <v>Sacramento City College</v>
          </cell>
        </row>
        <row r="86">
          <cell r="C86" t="str">
            <v>Saddleback College</v>
          </cell>
        </row>
        <row r="87">
          <cell r="C87" t="str">
            <v>San Bernardino Valley College</v>
          </cell>
        </row>
        <row r="88">
          <cell r="C88" t="str">
            <v>San Diego City College</v>
          </cell>
        </row>
        <row r="89">
          <cell r="C89" t="str">
            <v>San Diego Mesa College</v>
          </cell>
        </row>
        <row r="90">
          <cell r="C90" t="str">
            <v>San Diego Miramar College</v>
          </cell>
        </row>
        <row r="91">
          <cell r="C91" t="str">
            <v>San Francisco City College</v>
          </cell>
        </row>
        <row r="92">
          <cell r="C92" t="str">
            <v>San Joaquin Delta College</v>
          </cell>
        </row>
        <row r="93">
          <cell r="C93" t="str">
            <v>San Jose City College</v>
          </cell>
        </row>
        <row r="94">
          <cell r="C94" t="str">
            <v>College of San Mateo</v>
          </cell>
        </row>
        <row r="95">
          <cell r="C95" t="str">
            <v>Santa Ana College</v>
          </cell>
        </row>
        <row r="96">
          <cell r="C96" t="str">
            <v>Santa Barbara City College</v>
          </cell>
        </row>
        <row r="97">
          <cell r="C97" t="str">
            <v>Santa Monica College</v>
          </cell>
        </row>
        <row r="98">
          <cell r="C98" t="str">
            <v>Santa Rosa Junior College</v>
          </cell>
        </row>
        <row r="99">
          <cell r="C99" t="str">
            <v>Santiago Canyon College</v>
          </cell>
        </row>
        <row r="100">
          <cell r="C100" t="str">
            <v>College of the Sequoias</v>
          </cell>
        </row>
        <row r="101">
          <cell r="C101" t="str">
            <v>Shasta College</v>
          </cell>
        </row>
        <row r="102">
          <cell r="C102" t="str">
            <v>Sierra College</v>
          </cell>
        </row>
        <row r="103">
          <cell r="C103" t="str">
            <v>College of the Siskiyous</v>
          </cell>
        </row>
        <row r="104">
          <cell r="C104" t="str">
            <v>Skyline College</v>
          </cell>
        </row>
        <row r="105">
          <cell r="C105" t="str">
            <v>Solano College</v>
          </cell>
        </row>
        <row r="106">
          <cell r="C106" t="str">
            <v>Southwestern College</v>
          </cell>
        </row>
        <row r="107">
          <cell r="C107" t="str">
            <v>Taft College</v>
          </cell>
        </row>
        <row r="108">
          <cell r="C108" t="str">
            <v>Ventura College</v>
          </cell>
        </row>
        <row r="109">
          <cell r="C109" t="str">
            <v>Victor Valley College</v>
          </cell>
        </row>
        <row r="110">
          <cell r="C110" t="str">
            <v>West Hills Coalinga College</v>
          </cell>
        </row>
        <row r="111">
          <cell r="C111" t="str">
            <v>West Hills Lemoore College</v>
          </cell>
        </row>
        <row r="112">
          <cell r="C112" t="str">
            <v>West Los Angeles College</v>
          </cell>
        </row>
        <row r="113">
          <cell r="C113" t="str">
            <v>West Valley College</v>
          </cell>
        </row>
        <row r="114">
          <cell r="C114" t="str">
            <v>Woodland College</v>
          </cell>
        </row>
        <row r="115">
          <cell r="C115" t="str">
            <v>Yuba College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owth WH Coalinga - Lemoore"/>
      <sheetName val="Growth Woodland, Yuba"/>
      <sheetName val="penalties - 95%"/>
      <sheetName val="Advance - Contracts"/>
      <sheetName val="P2 - midyear adjust info"/>
      <sheetName val="Reallocation - PADS, Set-Aside"/>
      <sheetName val="Breakdown - all DSP&amp;S component"/>
      <sheetName val="Breakdown - Hospital component"/>
      <sheetName val="emailed budget"/>
      <sheetName val="Sheet4"/>
      <sheetName val="$9.6M WSC DHH (not used)"/>
      <sheetName val="$9.6M DHH BCP"/>
      <sheetName val="$9.6M DHH - erase R1, project"/>
      <sheetName val="$9.6M DHH - round 2 priorities"/>
      <sheetName val="not needed"/>
      <sheetName val="Sheet3"/>
      <sheetName val="Sheet2"/>
      <sheetName val="$9.6M DHH (save 4 future years)"/>
      <sheetName val="Sheet6"/>
      <sheetName val="FY 2007-08 WSC before sort"/>
      <sheetName val="FY 2007-08 WSC after sort"/>
      <sheetName val="06-07 original vs. SB 361 w %'s"/>
      <sheetName val="Fiscal 1 (source)"/>
      <sheetName val="Fiscal 2"/>
      <sheetName val="Fiscal (Instruction) x"/>
      <sheetName val="Apportionment"/>
      <sheetName val="$9.6M DHH - analysis"/>
      <sheetName val="ARRA calculation"/>
      <sheetName val="submitted - State + ARRA"/>
      <sheetName val="version changes"/>
      <sheetName val="web post -mid year realloc 4-18"/>
      <sheetName val="web post -mid year realloc P2"/>
      <sheetName val="PADS Funds"/>
      <sheetName val="Part 1 Other Program Income"/>
      <sheetName val="Part II Special Class FTES"/>
      <sheetName val="Part III DSPS Expenditures"/>
      <sheetName val="Part IV DHH Expenditures"/>
      <sheetName val="DHH - EOY input, analysis"/>
      <sheetName val="FY 2009-10 DSPS $ from WSC"/>
      <sheetName val="WSC"/>
      <sheetName val="WSC from TRIS(.doc-add rows)"/>
      <sheetName val="Headcount 2009-10"/>
      <sheetName val="Last Year"/>
      <sheetName val="This Year - Funding Summary"/>
      <sheetName val="FY 2010-11 State Budget"/>
      <sheetName val="Budget"/>
      <sheetName val="Allocation"/>
      <sheetName val="mid year reallocation P2"/>
      <sheetName val="College Effort"/>
      <sheetName val="Recalc (DSP&amp;S, DHH, PADS)"/>
      <sheetName val="website - Advance"/>
      <sheetName val="website - Funding Summary R1"/>
      <sheetName val="website - Allocation"/>
      <sheetName val="website - Funding Summary P1"/>
      <sheetName val="website - Funding Summary P2"/>
      <sheetName val="website - College Effort"/>
      <sheetName val="website - DHH distribution"/>
      <sheetName val="website - Weighted Student Coun"/>
      <sheetName val="dsps1"/>
      <sheetName val="website - Special Class Rates"/>
      <sheetName val="data for import"/>
      <sheetName val="sort data - DSPS"/>
      <sheetName val="verify for import - DSPS"/>
      <sheetName val="monthly apportionment"/>
      <sheetName val="AD import - DSPS"/>
      <sheetName val="P1 import - DSPS"/>
      <sheetName val="P2 import - DSPS"/>
      <sheetName val="R1 import - DSPS"/>
      <sheetName val="sort data - HOSP"/>
      <sheetName val="AD import - HOSP"/>
      <sheetName val="P1 import - HOSP"/>
      <sheetName val="P2 import - HOSP"/>
      <sheetName val="R1 import - HOSP"/>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 Page"/>
      <sheetName val="Do First"/>
      <sheetName val="Part I Rev, Part II Sp Cl FTES"/>
      <sheetName val="Part III DSPS Expenditures"/>
      <sheetName val="Part IV DHH"/>
      <sheetName val="Part V Certification"/>
      <sheetName val="districts colleges"/>
      <sheetName val="P2"/>
      <sheetName val="Special Class FTES calc"/>
    </sheetNames>
    <sheetDataSet>
      <sheetData sheetId="6">
        <row r="2">
          <cell r="C2" t="str">
            <v>Select your college</v>
          </cell>
        </row>
        <row r="3">
          <cell r="C3" t="str">
            <v>Alameda College</v>
          </cell>
        </row>
        <row r="4">
          <cell r="C4" t="str">
            <v>Allan Hancock College</v>
          </cell>
        </row>
        <row r="5">
          <cell r="C5" t="str">
            <v>American River College</v>
          </cell>
        </row>
        <row r="6">
          <cell r="C6" t="str">
            <v>Antelope Valley College</v>
          </cell>
        </row>
        <row r="7">
          <cell r="C7" t="str">
            <v>Bakersfield College</v>
          </cell>
        </row>
        <row r="8">
          <cell r="C8" t="str">
            <v>Barstow College</v>
          </cell>
        </row>
        <row r="9">
          <cell r="C9" t="str">
            <v>Berkeley City College</v>
          </cell>
        </row>
        <row r="10">
          <cell r="C10" t="str">
            <v>Butte College</v>
          </cell>
        </row>
        <row r="11">
          <cell r="C11" t="str">
            <v>Cabrillo College</v>
          </cell>
        </row>
        <row r="12">
          <cell r="C12" t="str">
            <v>Canada College</v>
          </cell>
        </row>
        <row r="13">
          <cell r="C13" t="str">
            <v>College of the Canyons</v>
          </cell>
        </row>
        <row r="14">
          <cell r="C14" t="str">
            <v>Cerritos College</v>
          </cell>
        </row>
        <row r="15">
          <cell r="C15" t="str">
            <v>Cerro Coso College</v>
          </cell>
        </row>
        <row r="16">
          <cell r="C16" t="str">
            <v>Chabot College</v>
          </cell>
        </row>
        <row r="17">
          <cell r="C17" t="str">
            <v>Chaffey College</v>
          </cell>
        </row>
        <row r="18">
          <cell r="C18" t="str">
            <v>Citrus College</v>
          </cell>
        </row>
        <row r="19">
          <cell r="C19" t="str">
            <v>Coastline College</v>
          </cell>
        </row>
        <row r="20">
          <cell r="C20" t="str">
            <v>Columbia College</v>
          </cell>
        </row>
        <row r="21">
          <cell r="C21" t="str">
            <v>Compton College</v>
          </cell>
        </row>
        <row r="22">
          <cell r="C22" t="str">
            <v>Contra Costa College</v>
          </cell>
        </row>
        <row r="23">
          <cell r="C23" t="str">
            <v>Copper Mt. College </v>
          </cell>
        </row>
        <row r="24">
          <cell r="C24" t="str">
            <v>Cosumnes River College</v>
          </cell>
        </row>
        <row r="25">
          <cell r="C25" t="str">
            <v>Crafton Hills College</v>
          </cell>
        </row>
        <row r="26">
          <cell r="C26" t="str">
            <v>Cuesta College</v>
          </cell>
        </row>
        <row r="27">
          <cell r="C27" t="str">
            <v>Cuyamaca College</v>
          </cell>
        </row>
        <row r="28">
          <cell r="C28" t="str">
            <v>Cypress College</v>
          </cell>
        </row>
        <row r="29">
          <cell r="C29" t="str">
            <v>De Anza College</v>
          </cell>
        </row>
        <row r="30">
          <cell r="C30" t="str">
            <v>College of the Desert</v>
          </cell>
        </row>
        <row r="31">
          <cell r="C31" t="str">
            <v>Diablo Valley College</v>
          </cell>
        </row>
        <row r="32">
          <cell r="C32" t="str">
            <v>East Los Angeles College</v>
          </cell>
        </row>
        <row r="33">
          <cell r="C33" t="str">
            <v>El Camino College</v>
          </cell>
        </row>
        <row r="34">
          <cell r="C34" t="str">
            <v>Evergreen Valley College</v>
          </cell>
        </row>
        <row r="35">
          <cell r="C35" t="str">
            <v>Feather River College</v>
          </cell>
        </row>
        <row r="36">
          <cell r="C36" t="str">
            <v>Folsom Lake</v>
          </cell>
        </row>
        <row r="37">
          <cell r="C37" t="str">
            <v>Foothill College</v>
          </cell>
        </row>
        <row r="38">
          <cell r="C38" t="str">
            <v>Fresno City College</v>
          </cell>
        </row>
        <row r="39">
          <cell r="C39" t="str">
            <v>Fullerton College</v>
          </cell>
        </row>
        <row r="40">
          <cell r="C40" t="str">
            <v>Gavilan College</v>
          </cell>
        </row>
        <row r="41">
          <cell r="C41" t="str">
            <v>Glendale College</v>
          </cell>
        </row>
        <row r="42">
          <cell r="C42" t="str">
            <v>Golden West College</v>
          </cell>
        </row>
        <row r="43">
          <cell r="C43" t="str">
            <v>Grossmont College</v>
          </cell>
        </row>
        <row r="44">
          <cell r="C44" t="str">
            <v>Hartnell College</v>
          </cell>
        </row>
        <row r="45">
          <cell r="C45" t="str">
            <v>Imperial Valley College</v>
          </cell>
        </row>
        <row r="46">
          <cell r="C46" t="str">
            <v>Irvine Valley College</v>
          </cell>
        </row>
        <row r="47">
          <cell r="C47" t="str">
            <v>Lake Tahoe College</v>
          </cell>
        </row>
        <row r="48">
          <cell r="C48" t="str">
            <v>Laney College</v>
          </cell>
        </row>
        <row r="49">
          <cell r="C49" t="str">
            <v>Las Positas College</v>
          </cell>
        </row>
        <row r="50">
          <cell r="C50" t="str">
            <v>Lassen College</v>
          </cell>
        </row>
        <row r="51">
          <cell r="C51" t="str">
            <v>Long Beach City College</v>
          </cell>
        </row>
        <row r="52">
          <cell r="C52" t="str">
            <v>Los Angeles City College</v>
          </cell>
        </row>
        <row r="53">
          <cell r="C53" t="str">
            <v>Los Angeles Harbor College</v>
          </cell>
        </row>
        <row r="54">
          <cell r="C54" t="str">
            <v>Los Angeles Mission College</v>
          </cell>
        </row>
        <row r="55">
          <cell r="C55" t="str">
            <v>Los Angeles Pierce College</v>
          </cell>
        </row>
        <row r="56">
          <cell r="C56" t="str">
            <v>Los Angeles Southwest College</v>
          </cell>
        </row>
        <row r="57">
          <cell r="C57" t="str">
            <v>Los Angeles Trade-Tech College</v>
          </cell>
        </row>
        <row r="58">
          <cell r="C58" t="str">
            <v>Los Angeles Valley College</v>
          </cell>
        </row>
        <row r="59">
          <cell r="C59" t="str">
            <v>Los Medanos College</v>
          </cell>
        </row>
        <row r="60">
          <cell r="C60" t="str">
            <v>Marin College</v>
          </cell>
        </row>
        <row r="61">
          <cell r="C61" t="str">
            <v>Mendocino College</v>
          </cell>
        </row>
        <row r="62">
          <cell r="C62" t="str">
            <v>Merced College</v>
          </cell>
        </row>
        <row r="63">
          <cell r="C63" t="str">
            <v>Merritt College</v>
          </cell>
        </row>
        <row r="64">
          <cell r="C64" t="str">
            <v>Mira Costa College</v>
          </cell>
        </row>
        <row r="65">
          <cell r="C65" t="str">
            <v>Mission College</v>
          </cell>
        </row>
        <row r="66">
          <cell r="C66" t="str">
            <v>Modesto Junior College</v>
          </cell>
        </row>
        <row r="67">
          <cell r="C67" t="str">
            <v>Monterey Peninsula College</v>
          </cell>
        </row>
        <row r="68">
          <cell r="C68" t="str">
            <v>Moorpark College</v>
          </cell>
        </row>
        <row r="69">
          <cell r="C69" t="str">
            <v>Moreno Valley College</v>
          </cell>
        </row>
        <row r="70">
          <cell r="C70" t="str">
            <v>Mt. San Antonio College</v>
          </cell>
        </row>
        <row r="71">
          <cell r="C71" t="str">
            <v>Mt. San Jacinto College</v>
          </cell>
        </row>
        <row r="72">
          <cell r="C72" t="str">
            <v>Napa College</v>
          </cell>
        </row>
        <row r="73">
          <cell r="C73" t="str">
            <v>Norco College</v>
          </cell>
        </row>
        <row r="74">
          <cell r="C74" t="str">
            <v>Ohlone College</v>
          </cell>
        </row>
        <row r="75">
          <cell r="C75" t="str">
            <v>Orange Coast College</v>
          </cell>
        </row>
        <row r="76">
          <cell r="C76" t="str">
            <v>Oxnard College</v>
          </cell>
        </row>
        <row r="77">
          <cell r="C77" t="str">
            <v>Palo Verde College</v>
          </cell>
        </row>
        <row r="78">
          <cell r="C78" t="str">
            <v>Palomar College</v>
          </cell>
        </row>
        <row r="79">
          <cell r="C79" t="str">
            <v>Pasadena City College</v>
          </cell>
        </row>
        <row r="80">
          <cell r="C80" t="str">
            <v>Porterville College</v>
          </cell>
        </row>
        <row r="81">
          <cell r="C81" t="str">
            <v>College of the Redwoods</v>
          </cell>
        </row>
        <row r="82">
          <cell r="C82" t="str">
            <v>Reedley College</v>
          </cell>
        </row>
        <row r="83">
          <cell r="C83" t="str">
            <v>Rio Hondo College</v>
          </cell>
        </row>
        <row r="84">
          <cell r="C84" t="str">
            <v>Riverside College</v>
          </cell>
        </row>
        <row r="85">
          <cell r="C85" t="str">
            <v>Sacramento City College</v>
          </cell>
        </row>
        <row r="86">
          <cell r="C86" t="str">
            <v>Saddleback College</v>
          </cell>
        </row>
        <row r="87">
          <cell r="C87" t="str">
            <v>San Bernardino Valley College</v>
          </cell>
        </row>
        <row r="88">
          <cell r="C88" t="str">
            <v>San Diego City College</v>
          </cell>
        </row>
        <row r="89">
          <cell r="C89" t="str">
            <v>San Diego Mesa College</v>
          </cell>
        </row>
        <row r="90">
          <cell r="C90" t="str">
            <v>San Diego Miramar College</v>
          </cell>
        </row>
        <row r="91">
          <cell r="C91" t="str">
            <v>San Francisco City College</v>
          </cell>
        </row>
        <row r="92">
          <cell r="C92" t="str">
            <v>San Joaquin Delta College</v>
          </cell>
        </row>
        <row r="93">
          <cell r="C93" t="str">
            <v>San Jose City College</v>
          </cell>
        </row>
        <row r="94">
          <cell r="C94" t="str">
            <v>College of San Mateo</v>
          </cell>
        </row>
        <row r="95">
          <cell r="C95" t="str">
            <v>Santa Ana College</v>
          </cell>
        </row>
        <row r="96">
          <cell r="C96" t="str">
            <v>Santa Barbara City College</v>
          </cell>
        </row>
        <row r="97">
          <cell r="C97" t="str">
            <v>Santa Monica College</v>
          </cell>
        </row>
        <row r="98">
          <cell r="C98" t="str">
            <v>Santa Rosa Junior College</v>
          </cell>
        </row>
        <row r="99">
          <cell r="C99" t="str">
            <v>Santiago Canyon College</v>
          </cell>
        </row>
        <row r="100">
          <cell r="C100" t="str">
            <v>College of the Sequoias</v>
          </cell>
        </row>
        <row r="101">
          <cell r="C101" t="str">
            <v>Shasta College</v>
          </cell>
        </row>
        <row r="102">
          <cell r="C102" t="str">
            <v>Sierra College</v>
          </cell>
        </row>
        <row r="103">
          <cell r="C103" t="str">
            <v>College of the Siskiyous</v>
          </cell>
        </row>
        <row r="104">
          <cell r="C104" t="str">
            <v>Skyline College</v>
          </cell>
        </row>
        <row r="105">
          <cell r="C105" t="str">
            <v>Solano College</v>
          </cell>
        </row>
        <row r="106">
          <cell r="C106" t="str">
            <v>Southwestern College</v>
          </cell>
        </row>
        <row r="107">
          <cell r="C107" t="str">
            <v>Taft College</v>
          </cell>
        </row>
        <row r="108">
          <cell r="C108" t="str">
            <v>Ventura College</v>
          </cell>
        </row>
        <row r="109">
          <cell r="C109" t="str">
            <v>Victor Valley College</v>
          </cell>
        </row>
        <row r="110">
          <cell r="C110" t="str">
            <v>West Hills Coalinga College</v>
          </cell>
        </row>
        <row r="111">
          <cell r="C111" t="str">
            <v>West Hills Lemoore College</v>
          </cell>
        </row>
        <row r="112">
          <cell r="C112" t="str">
            <v>West Los Angeles College</v>
          </cell>
        </row>
        <row r="113">
          <cell r="C113" t="str">
            <v>West Valley College</v>
          </cell>
        </row>
        <row r="114">
          <cell r="C114" t="str">
            <v>Woodland College</v>
          </cell>
        </row>
        <row r="115">
          <cell r="C115" t="str">
            <v>Yuba College</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ver Page"/>
      <sheetName val="Do First"/>
      <sheetName val="Part I Rev, Part II Sp Cl FTES"/>
      <sheetName val="Part III DSPS Expenditures"/>
      <sheetName val="Part IV DHH"/>
      <sheetName val="Part V Certification"/>
      <sheetName val="districts colleges"/>
      <sheetName val="P2"/>
      <sheetName val="Special Class FTES calc"/>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CDs, CCCs"/>
      <sheetName val="report - flexible provision"/>
    </sheetNames>
    <sheetDataSet>
      <sheetData sheetId="0">
        <row r="2">
          <cell r="A2" t="str">
            <v>Select your district</v>
          </cell>
        </row>
        <row r="3">
          <cell r="A3" t="str">
            <v>Allan Hancock CCD</v>
          </cell>
        </row>
        <row r="4">
          <cell r="A4" t="str">
            <v>Antelope Valley CCD</v>
          </cell>
        </row>
        <row r="5">
          <cell r="A5" t="str">
            <v>Barstow CCD</v>
          </cell>
        </row>
        <row r="6">
          <cell r="A6" t="str">
            <v>Butte CCD</v>
          </cell>
        </row>
        <row r="7">
          <cell r="A7" t="str">
            <v>Cabrillo CCD</v>
          </cell>
        </row>
        <row r="8">
          <cell r="A8" t="str">
            <v>Cerritos CCD</v>
          </cell>
        </row>
        <row r="9">
          <cell r="A9" t="str">
            <v>Chabot-Las Positas CCD</v>
          </cell>
        </row>
        <row r="10">
          <cell r="A10" t="str">
            <v>Chaffey CCD</v>
          </cell>
        </row>
        <row r="11">
          <cell r="A11" t="str">
            <v>Citrus CCD</v>
          </cell>
        </row>
        <row r="12">
          <cell r="A12" t="str">
            <v>Coast CCD</v>
          </cell>
        </row>
        <row r="13">
          <cell r="A13" t="str">
            <v>Compton CCD</v>
          </cell>
        </row>
        <row r="14">
          <cell r="A14" t="str">
            <v>Contra Costa CCD</v>
          </cell>
        </row>
        <row r="15">
          <cell r="A15" t="str">
            <v>Copper Mt. CCD</v>
          </cell>
        </row>
        <row r="16">
          <cell r="A16" t="str">
            <v>Desert CCD</v>
          </cell>
        </row>
        <row r="17">
          <cell r="A17" t="str">
            <v>El Camino CCD</v>
          </cell>
        </row>
        <row r="18">
          <cell r="A18" t="str">
            <v>Feather River CCD</v>
          </cell>
        </row>
        <row r="19">
          <cell r="A19" t="str">
            <v>Foothill-DeAnza CCD</v>
          </cell>
        </row>
        <row r="20">
          <cell r="A20" t="str">
            <v>Gavilan Joint CCD</v>
          </cell>
        </row>
        <row r="21">
          <cell r="A21" t="str">
            <v>Glendale CCD</v>
          </cell>
        </row>
        <row r="22">
          <cell r="A22" t="str">
            <v>Grossmont Cuyamaca CCD</v>
          </cell>
        </row>
        <row r="23">
          <cell r="A23" t="str">
            <v>Hartnell CCD</v>
          </cell>
        </row>
        <row r="24">
          <cell r="A24" t="str">
            <v>Imperial CCD</v>
          </cell>
        </row>
        <row r="25">
          <cell r="A25" t="str">
            <v>Kern CCD</v>
          </cell>
        </row>
        <row r="26">
          <cell r="A26" t="str">
            <v>Lake Tahoe CCD</v>
          </cell>
        </row>
        <row r="27">
          <cell r="A27" t="str">
            <v>Lassen CCD</v>
          </cell>
        </row>
        <row r="28">
          <cell r="A28" t="str">
            <v>Long Beach CCD </v>
          </cell>
        </row>
        <row r="29">
          <cell r="A29" t="str">
            <v>Los Angeles CCD</v>
          </cell>
        </row>
        <row r="30">
          <cell r="A30" t="str">
            <v>Los Rios CCD</v>
          </cell>
        </row>
        <row r="31">
          <cell r="A31" t="str">
            <v>Marin CCD</v>
          </cell>
        </row>
        <row r="32">
          <cell r="A32" t="str">
            <v>Mendocino-Lake CCD</v>
          </cell>
        </row>
        <row r="33">
          <cell r="A33" t="str">
            <v>Merced CCD</v>
          </cell>
        </row>
        <row r="34">
          <cell r="A34" t="str">
            <v>Mira Costa CCD</v>
          </cell>
        </row>
        <row r="35">
          <cell r="A35" t="str">
            <v>Monterey Peninsula CCD</v>
          </cell>
        </row>
        <row r="36">
          <cell r="A36" t="str">
            <v>Mt. San Antonio CCD</v>
          </cell>
        </row>
        <row r="37">
          <cell r="A37" t="str">
            <v>Mt. San Jacinto CCD</v>
          </cell>
        </row>
        <row r="38">
          <cell r="A38" t="str">
            <v>Napa Valley CCD</v>
          </cell>
        </row>
        <row r="39">
          <cell r="A39" t="str">
            <v>North Orange County CCD</v>
          </cell>
        </row>
        <row r="40">
          <cell r="A40" t="str">
            <v>Ohlone CCD</v>
          </cell>
        </row>
        <row r="41">
          <cell r="A41" t="str">
            <v>Palo Verde CCD</v>
          </cell>
        </row>
        <row r="42">
          <cell r="A42" t="str">
            <v>Palomar CCD</v>
          </cell>
        </row>
        <row r="43">
          <cell r="A43" t="str">
            <v>Pasadena Area CCD</v>
          </cell>
        </row>
        <row r="44">
          <cell r="A44" t="str">
            <v>Peralta CCD</v>
          </cell>
        </row>
        <row r="45">
          <cell r="A45" t="str">
            <v>Rancho Santiago CCD</v>
          </cell>
        </row>
        <row r="46">
          <cell r="A46" t="str">
            <v>Redwoods CCD</v>
          </cell>
        </row>
        <row r="47">
          <cell r="A47" t="str">
            <v>Rio Hondo CCD</v>
          </cell>
        </row>
        <row r="48">
          <cell r="A48" t="str">
            <v>Riverside CCD</v>
          </cell>
        </row>
        <row r="49">
          <cell r="A49" t="str">
            <v>San Bernardino CCD</v>
          </cell>
        </row>
        <row r="50">
          <cell r="A50" t="str">
            <v>San Diego CCD</v>
          </cell>
        </row>
        <row r="51">
          <cell r="A51" t="str">
            <v>San Francisco CCD</v>
          </cell>
        </row>
        <row r="52">
          <cell r="A52" t="str">
            <v>San Joaquin Delta CCD</v>
          </cell>
        </row>
        <row r="53">
          <cell r="A53" t="str">
            <v>San Jose-Evergreen CCD</v>
          </cell>
        </row>
        <row r="54">
          <cell r="A54" t="str">
            <v>San Luis Obispo CCD</v>
          </cell>
        </row>
        <row r="55">
          <cell r="A55" t="str">
            <v>San Mateo CCD</v>
          </cell>
        </row>
        <row r="56">
          <cell r="A56" t="str">
            <v>Santa Barbara CCD</v>
          </cell>
        </row>
        <row r="57">
          <cell r="A57" t="str">
            <v>Santa Clarita CCD</v>
          </cell>
        </row>
        <row r="58">
          <cell r="A58" t="str">
            <v>Santa Monica CCD</v>
          </cell>
        </row>
        <row r="59">
          <cell r="A59" t="str">
            <v>Sequoias CCD</v>
          </cell>
        </row>
        <row r="60">
          <cell r="A60" t="str">
            <v>Shasta-Tehama-Trinity CCD</v>
          </cell>
        </row>
        <row r="61">
          <cell r="A61" t="str">
            <v>Sierra CCD</v>
          </cell>
        </row>
        <row r="62">
          <cell r="A62" t="str">
            <v>Siskiyou Joint CCD</v>
          </cell>
        </row>
        <row r="63">
          <cell r="A63" t="str">
            <v>Solano CCD</v>
          </cell>
        </row>
        <row r="64">
          <cell r="A64" t="str">
            <v>Sonoma County CCD</v>
          </cell>
        </row>
        <row r="65">
          <cell r="A65" t="str">
            <v>South Orange County CCD</v>
          </cell>
        </row>
        <row r="66">
          <cell r="A66" t="str">
            <v>Southwestern CCD</v>
          </cell>
        </row>
        <row r="67">
          <cell r="A67" t="str">
            <v>State Center CCD</v>
          </cell>
        </row>
        <row r="68">
          <cell r="A68" t="str">
            <v>Ventura CCD</v>
          </cell>
        </row>
        <row r="69">
          <cell r="A69" t="str">
            <v>Victor Valley CCD</v>
          </cell>
        </row>
        <row r="70">
          <cell r="A70" t="str">
            <v>West Hills CCD</v>
          </cell>
        </row>
        <row r="71">
          <cell r="A71" t="str">
            <v>West Kern CCD</v>
          </cell>
        </row>
        <row r="72">
          <cell r="A72" t="str">
            <v>West Valley CCD</v>
          </cell>
        </row>
        <row r="73">
          <cell r="A73" t="str">
            <v>Yosemite CCD</v>
          </cell>
        </row>
        <row r="74">
          <cell r="A74" t="str">
            <v>Yuba CCD</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ver Page"/>
      <sheetName val="Do First"/>
      <sheetName val="Part I Funding"/>
      <sheetName val="Part II Expenditures"/>
      <sheetName val="Part III Match Detail"/>
      <sheetName val="Summary"/>
      <sheetName val="districts colleges"/>
      <sheetName val="Sheet2"/>
      <sheetName val="yesno"/>
    </sheetNames>
    <sheetDataSet>
      <sheetData sheetId="6">
        <row r="2">
          <cell r="A2" t="str">
            <v>Select district</v>
          </cell>
          <cell r="C2" t="str">
            <v>Select college</v>
          </cell>
          <cell r="G2" t="str">
            <v>Select Credit or Noncredit</v>
          </cell>
        </row>
        <row r="3">
          <cell r="A3" t="str">
            <v>Allan Hancock CCD</v>
          </cell>
          <cell r="C3" t="str">
            <v>Alameda College</v>
          </cell>
          <cell r="G3" t="str">
            <v>Credit</v>
          </cell>
        </row>
        <row r="4">
          <cell r="A4" t="str">
            <v>Antelope Valley CCD</v>
          </cell>
          <cell r="C4" t="str">
            <v>Allan Hancock College</v>
          </cell>
          <cell r="G4" t="str">
            <v>Noncredit</v>
          </cell>
        </row>
        <row r="5">
          <cell r="A5" t="str">
            <v>Barstow CCD</v>
          </cell>
          <cell r="C5" t="str">
            <v>American River College</v>
          </cell>
        </row>
        <row r="6">
          <cell r="A6" t="str">
            <v>Butte CCD</v>
          </cell>
          <cell r="C6" t="str">
            <v>Antelope Valley College</v>
          </cell>
        </row>
        <row r="7">
          <cell r="A7" t="str">
            <v>Cabrillo CCD</v>
          </cell>
          <cell r="C7" t="str">
            <v>Bakersfield College</v>
          </cell>
        </row>
        <row r="8">
          <cell r="A8" t="str">
            <v>Cerritos CCD</v>
          </cell>
          <cell r="C8" t="str">
            <v>Barstow College</v>
          </cell>
        </row>
        <row r="9">
          <cell r="A9" t="str">
            <v>Chabot-Las Positas CCD</v>
          </cell>
          <cell r="C9" t="str">
            <v>Berkeley City College</v>
          </cell>
        </row>
        <row r="10">
          <cell r="A10" t="str">
            <v>Chaffey CCD</v>
          </cell>
          <cell r="C10" t="str">
            <v>Butte College</v>
          </cell>
        </row>
        <row r="11">
          <cell r="A11" t="str">
            <v>Citrus CCD</v>
          </cell>
          <cell r="C11" t="str">
            <v>Cabrillo College</v>
          </cell>
        </row>
        <row r="12">
          <cell r="A12" t="str">
            <v>Coast CCD</v>
          </cell>
          <cell r="C12" t="str">
            <v>Canada College</v>
          </cell>
        </row>
        <row r="13">
          <cell r="A13" t="str">
            <v>Compton CCD</v>
          </cell>
          <cell r="C13" t="str">
            <v>College of the Canyons</v>
          </cell>
        </row>
        <row r="14">
          <cell r="A14" t="str">
            <v>Contra Costa CCD</v>
          </cell>
          <cell r="C14" t="str">
            <v>Cerritos College</v>
          </cell>
        </row>
        <row r="15">
          <cell r="A15" t="str">
            <v>Copper Mt. CCD</v>
          </cell>
          <cell r="C15" t="str">
            <v>Cerro Coso College</v>
          </cell>
        </row>
        <row r="16">
          <cell r="A16" t="str">
            <v>Desert CCD</v>
          </cell>
          <cell r="C16" t="str">
            <v>Chabot College</v>
          </cell>
        </row>
        <row r="17">
          <cell r="A17" t="str">
            <v>El Camino CCD</v>
          </cell>
          <cell r="C17" t="str">
            <v>Chaffey College</v>
          </cell>
        </row>
        <row r="18">
          <cell r="A18" t="str">
            <v>Feather River CCD</v>
          </cell>
          <cell r="C18" t="str">
            <v>Citrus College</v>
          </cell>
        </row>
        <row r="19">
          <cell r="A19" t="str">
            <v>Foothill-DeAnza CCD</v>
          </cell>
          <cell r="C19" t="str">
            <v>Coastline College</v>
          </cell>
        </row>
        <row r="20">
          <cell r="A20" t="str">
            <v>Gavilan Joint CCD</v>
          </cell>
          <cell r="C20" t="str">
            <v>Columbia College</v>
          </cell>
        </row>
        <row r="21">
          <cell r="A21" t="str">
            <v>Glendale CCD</v>
          </cell>
          <cell r="C21" t="str">
            <v>Compton College</v>
          </cell>
        </row>
        <row r="22">
          <cell r="A22" t="str">
            <v>Grossmont Cuyamaca CCD</v>
          </cell>
          <cell r="C22" t="str">
            <v>Contra Costa College</v>
          </cell>
        </row>
        <row r="23">
          <cell r="A23" t="str">
            <v>Hartnell CCD</v>
          </cell>
          <cell r="C23" t="str">
            <v>Copper Mt. College </v>
          </cell>
        </row>
        <row r="24">
          <cell r="A24" t="str">
            <v>Imperial CCD</v>
          </cell>
          <cell r="C24" t="str">
            <v>Cosumnes River College</v>
          </cell>
        </row>
        <row r="25">
          <cell r="A25" t="str">
            <v>Kern CCD</v>
          </cell>
          <cell r="C25" t="str">
            <v>Crafton Hills College</v>
          </cell>
        </row>
        <row r="26">
          <cell r="A26" t="str">
            <v>Lake Tahoe CCD</v>
          </cell>
          <cell r="C26" t="str">
            <v>Cuesta College</v>
          </cell>
        </row>
        <row r="27">
          <cell r="A27" t="str">
            <v>Lassen CCD</v>
          </cell>
          <cell r="C27" t="str">
            <v>Cuyamaca College</v>
          </cell>
        </row>
        <row r="28">
          <cell r="A28" t="str">
            <v>Long Beach CCD </v>
          </cell>
          <cell r="C28" t="str">
            <v>Cypress College</v>
          </cell>
        </row>
        <row r="29">
          <cell r="A29" t="str">
            <v>Los Angeles CCD</v>
          </cell>
          <cell r="C29" t="str">
            <v>De Anza College</v>
          </cell>
        </row>
        <row r="30">
          <cell r="A30" t="str">
            <v>Los Rios CCD</v>
          </cell>
          <cell r="C30" t="str">
            <v>College of the Desert</v>
          </cell>
        </row>
        <row r="31">
          <cell r="A31" t="str">
            <v>Marin CCD</v>
          </cell>
          <cell r="C31" t="str">
            <v>Diablo Valley College</v>
          </cell>
        </row>
        <row r="32">
          <cell r="A32" t="str">
            <v>Mendocino-Lake CCD</v>
          </cell>
          <cell r="C32" t="str">
            <v>East Los Angeles College</v>
          </cell>
        </row>
        <row r="33">
          <cell r="A33" t="str">
            <v>Merced CCD</v>
          </cell>
          <cell r="C33" t="str">
            <v>El Camino College</v>
          </cell>
        </row>
        <row r="34">
          <cell r="A34" t="str">
            <v>Mira Costa CCD</v>
          </cell>
          <cell r="C34" t="str">
            <v>Evergreen Valley College</v>
          </cell>
        </row>
        <row r="35">
          <cell r="A35" t="str">
            <v>Monterey Peninsula CCD</v>
          </cell>
          <cell r="C35" t="str">
            <v>Feather River College</v>
          </cell>
        </row>
        <row r="36">
          <cell r="A36" t="str">
            <v>Mt. San Antonio CCD</v>
          </cell>
          <cell r="C36" t="str">
            <v>Folsom Lake</v>
          </cell>
        </row>
        <row r="37">
          <cell r="A37" t="str">
            <v>Mt. San Jacinto CCD</v>
          </cell>
          <cell r="C37" t="str">
            <v>Foothill College</v>
          </cell>
        </row>
        <row r="38">
          <cell r="A38" t="str">
            <v>Napa Valley CCD</v>
          </cell>
          <cell r="C38" t="str">
            <v>Fresno City College</v>
          </cell>
        </row>
        <row r="39">
          <cell r="A39" t="str">
            <v>North Orange County CCD</v>
          </cell>
          <cell r="C39" t="str">
            <v>Fullerton College</v>
          </cell>
        </row>
        <row r="40">
          <cell r="A40" t="str">
            <v>Ohlone CCD</v>
          </cell>
          <cell r="C40" t="str">
            <v>Gavilan College</v>
          </cell>
        </row>
        <row r="41">
          <cell r="A41" t="str">
            <v>Palo Verde CCD</v>
          </cell>
          <cell r="C41" t="str">
            <v>Glendale College</v>
          </cell>
        </row>
        <row r="42">
          <cell r="A42" t="str">
            <v>Palomar CCD</v>
          </cell>
          <cell r="C42" t="str">
            <v>Golden West College</v>
          </cell>
        </row>
        <row r="43">
          <cell r="A43" t="str">
            <v>Pasadena Area CCD</v>
          </cell>
          <cell r="C43" t="str">
            <v>Grossmont College</v>
          </cell>
        </row>
        <row r="44">
          <cell r="A44" t="str">
            <v>Peralta CCD</v>
          </cell>
          <cell r="C44" t="str">
            <v>Hartnell College</v>
          </cell>
        </row>
        <row r="45">
          <cell r="A45" t="str">
            <v>Rancho Santiago CCD</v>
          </cell>
          <cell r="C45" t="str">
            <v>Imperial Valley College</v>
          </cell>
        </row>
        <row r="46">
          <cell r="A46" t="str">
            <v>Redwoods CCD</v>
          </cell>
          <cell r="C46" t="str">
            <v>Irvine Valley College</v>
          </cell>
        </row>
        <row r="47">
          <cell r="A47" t="str">
            <v>Rio Hondo CCD</v>
          </cell>
          <cell r="C47" t="str">
            <v>Lake Tahoe College</v>
          </cell>
        </row>
        <row r="48">
          <cell r="A48" t="str">
            <v>Riverside CCD</v>
          </cell>
          <cell r="C48" t="str">
            <v>Laney College</v>
          </cell>
        </row>
        <row r="49">
          <cell r="A49" t="str">
            <v>San Bernardino CCD</v>
          </cell>
          <cell r="C49" t="str">
            <v>Las Positas College</v>
          </cell>
        </row>
        <row r="50">
          <cell r="A50" t="str">
            <v>San Diego CCD</v>
          </cell>
          <cell r="C50" t="str">
            <v>Lassen College</v>
          </cell>
        </row>
        <row r="51">
          <cell r="A51" t="str">
            <v>San Francisco CCD</v>
          </cell>
          <cell r="C51" t="str">
            <v>Long Beach City College</v>
          </cell>
        </row>
        <row r="52">
          <cell r="A52" t="str">
            <v>San Joaquin Delta CCD</v>
          </cell>
          <cell r="C52" t="str">
            <v>Los Angeles City College</v>
          </cell>
        </row>
        <row r="53">
          <cell r="A53" t="str">
            <v>San Jose-Evergreen CCD</v>
          </cell>
          <cell r="C53" t="str">
            <v>Los Angeles Harbor College</v>
          </cell>
        </row>
        <row r="54">
          <cell r="A54" t="str">
            <v>San Luis Obispo CCD</v>
          </cell>
          <cell r="C54" t="str">
            <v>Los Angeles Mission College</v>
          </cell>
        </row>
        <row r="55">
          <cell r="A55" t="str">
            <v>San Mateo CCD</v>
          </cell>
          <cell r="C55" t="str">
            <v>Los Angeles Pierce College</v>
          </cell>
        </row>
        <row r="56">
          <cell r="A56" t="str">
            <v>Santa Barbara CCD</v>
          </cell>
          <cell r="C56" t="str">
            <v>Los Angeles Southwest College</v>
          </cell>
        </row>
        <row r="57">
          <cell r="A57" t="str">
            <v>Santa Clarita CCD</v>
          </cell>
          <cell r="C57" t="str">
            <v>Los Angeles Trade-Tech College</v>
          </cell>
        </row>
        <row r="58">
          <cell r="A58" t="str">
            <v>Santa Monica CCD</v>
          </cell>
          <cell r="C58" t="str">
            <v>Los Angeles Valley College</v>
          </cell>
        </row>
        <row r="59">
          <cell r="A59" t="str">
            <v>Sequoias CCD</v>
          </cell>
          <cell r="C59" t="str">
            <v>Los Medanos College</v>
          </cell>
        </row>
        <row r="60">
          <cell r="A60" t="str">
            <v>Shasta-Tehama-Trinity CCD</v>
          </cell>
          <cell r="C60" t="str">
            <v>Marin College</v>
          </cell>
        </row>
        <row r="61">
          <cell r="A61" t="str">
            <v>Sierra CCD</v>
          </cell>
          <cell r="C61" t="str">
            <v>Mendocino College</v>
          </cell>
        </row>
        <row r="62">
          <cell r="A62" t="str">
            <v>Siskiyou Joint CCD</v>
          </cell>
          <cell r="C62" t="str">
            <v>Merced College</v>
          </cell>
        </row>
        <row r="63">
          <cell r="A63" t="str">
            <v>Solano CCD</v>
          </cell>
          <cell r="C63" t="str">
            <v>Merritt College</v>
          </cell>
        </row>
        <row r="64">
          <cell r="A64" t="str">
            <v>Sonoma County CCD</v>
          </cell>
          <cell r="C64" t="str">
            <v>Mira Costa College</v>
          </cell>
        </row>
        <row r="65">
          <cell r="A65" t="str">
            <v>South Orange County CCD</v>
          </cell>
          <cell r="C65" t="str">
            <v>Mission College</v>
          </cell>
        </row>
        <row r="66">
          <cell r="A66" t="str">
            <v>Southwestern CCD</v>
          </cell>
          <cell r="C66" t="str">
            <v>Modesto Junior College</v>
          </cell>
        </row>
        <row r="67">
          <cell r="A67" t="str">
            <v>State Center CCD</v>
          </cell>
          <cell r="C67" t="str">
            <v>Monterey Peninsula College</v>
          </cell>
        </row>
        <row r="68">
          <cell r="A68" t="str">
            <v>Ventura CCD</v>
          </cell>
          <cell r="C68" t="str">
            <v>Moorpark College</v>
          </cell>
        </row>
        <row r="69">
          <cell r="A69" t="str">
            <v>Victor Valley CCD</v>
          </cell>
          <cell r="C69" t="str">
            <v>Moreno Valley College</v>
          </cell>
        </row>
        <row r="70">
          <cell r="A70" t="str">
            <v>West Hills CCD</v>
          </cell>
          <cell r="C70" t="str">
            <v>Mt. San Antonio College</v>
          </cell>
        </row>
        <row r="71">
          <cell r="A71" t="str">
            <v>West Kern CCD</v>
          </cell>
          <cell r="C71" t="str">
            <v>Mt. San Jacinto College</v>
          </cell>
        </row>
        <row r="72">
          <cell r="A72" t="str">
            <v>West Valley CCD</v>
          </cell>
          <cell r="C72" t="str">
            <v>Napa College</v>
          </cell>
        </row>
        <row r="73">
          <cell r="A73" t="str">
            <v>Yosemite CCD</v>
          </cell>
          <cell r="C73" t="str">
            <v>Norco College</v>
          </cell>
        </row>
        <row r="74">
          <cell r="A74" t="str">
            <v>Yuba CCD</v>
          </cell>
          <cell r="C74" t="str">
            <v>Ohlone College</v>
          </cell>
        </row>
        <row r="75">
          <cell r="C75" t="str">
            <v>Orange Coast College</v>
          </cell>
        </row>
        <row r="76">
          <cell r="C76" t="str">
            <v>Oxnard College</v>
          </cell>
        </row>
        <row r="77">
          <cell r="C77" t="str">
            <v>Palo Verde College</v>
          </cell>
        </row>
        <row r="78">
          <cell r="C78" t="str">
            <v>Palomar College</v>
          </cell>
        </row>
        <row r="79">
          <cell r="C79" t="str">
            <v>Pasadena City College</v>
          </cell>
        </row>
        <row r="80">
          <cell r="C80" t="str">
            <v>Porterville College</v>
          </cell>
        </row>
        <row r="81">
          <cell r="C81" t="str">
            <v>Rancho Santiago CED</v>
          </cell>
        </row>
        <row r="82">
          <cell r="C82" t="str">
            <v>College of the Redwoods</v>
          </cell>
        </row>
        <row r="83">
          <cell r="C83" t="str">
            <v>Reedley College</v>
          </cell>
        </row>
        <row r="84">
          <cell r="C84" t="str">
            <v>Rio Hondo College</v>
          </cell>
        </row>
        <row r="85">
          <cell r="C85" t="str">
            <v>Riverside College</v>
          </cell>
        </row>
        <row r="86">
          <cell r="C86" t="str">
            <v>Sacramento City College</v>
          </cell>
        </row>
        <row r="87">
          <cell r="C87" t="str">
            <v>Saddleback College</v>
          </cell>
        </row>
        <row r="88">
          <cell r="C88" t="str">
            <v>San Bernardino Valley College</v>
          </cell>
        </row>
        <row r="89">
          <cell r="C89" t="str">
            <v>San Diego City College</v>
          </cell>
        </row>
        <row r="90">
          <cell r="C90" t="str">
            <v>San Diego Continuing Education </v>
          </cell>
        </row>
        <row r="91">
          <cell r="C91" t="str">
            <v>San Diego Mesa College</v>
          </cell>
        </row>
        <row r="92">
          <cell r="C92" t="str">
            <v>San Diego Miramar College</v>
          </cell>
        </row>
        <row r="93">
          <cell r="C93" t="str">
            <v>San Francisco City College</v>
          </cell>
        </row>
        <row r="94">
          <cell r="C94" t="str">
            <v>San Joaquin Delta College</v>
          </cell>
        </row>
        <row r="95">
          <cell r="C95" t="str">
            <v>San Jose City College</v>
          </cell>
        </row>
        <row r="96">
          <cell r="C96" t="str">
            <v>College of San Mateo</v>
          </cell>
        </row>
        <row r="97">
          <cell r="C97" t="str">
            <v>Santa Ana College</v>
          </cell>
        </row>
        <row r="98">
          <cell r="C98" t="str">
            <v>Santa Barbara City College</v>
          </cell>
        </row>
        <row r="99">
          <cell r="C99" t="str">
            <v>Santa Monica College</v>
          </cell>
        </row>
        <row r="100">
          <cell r="C100" t="str">
            <v>Santa Rosa Junior College</v>
          </cell>
        </row>
        <row r="101">
          <cell r="C101" t="str">
            <v>Santiago Canyon College</v>
          </cell>
        </row>
        <row r="102">
          <cell r="C102" t="str">
            <v>School of Continuing Education at NOCCCD</v>
          </cell>
        </row>
        <row r="103">
          <cell r="C103" t="str">
            <v>College of the Sequoias</v>
          </cell>
        </row>
        <row r="104">
          <cell r="C104" t="str">
            <v>Shasta College</v>
          </cell>
        </row>
        <row r="105">
          <cell r="C105" t="str">
            <v>Sierra College</v>
          </cell>
        </row>
        <row r="106">
          <cell r="C106" t="str">
            <v>College of the Siskiyous</v>
          </cell>
        </row>
        <row r="107">
          <cell r="C107" t="str">
            <v>Skyline College</v>
          </cell>
        </row>
        <row r="108">
          <cell r="C108" t="str">
            <v>Solano College</v>
          </cell>
        </row>
        <row r="109">
          <cell r="C109" t="str">
            <v>Southwestern College</v>
          </cell>
        </row>
        <row r="110">
          <cell r="C110" t="str">
            <v>Taft College</v>
          </cell>
        </row>
        <row r="111">
          <cell r="C111" t="str">
            <v>Ventura College</v>
          </cell>
        </row>
        <row r="112">
          <cell r="C112" t="str">
            <v>Victor Valley College</v>
          </cell>
        </row>
        <row r="113">
          <cell r="C113" t="str">
            <v>West Hills Coalinga College</v>
          </cell>
        </row>
        <row r="114">
          <cell r="C114" t="str">
            <v>West Hills Lemoore College</v>
          </cell>
        </row>
        <row r="115">
          <cell r="C115" t="str">
            <v>West Los Angeles College</v>
          </cell>
        </row>
        <row r="116">
          <cell r="C116" t="str">
            <v>West Valley College</v>
          </cell>
        </row>
        <row r="117">
          <cell r="C117" t="str">
            <v>Woodland College</v>
          </cell>
        </row>
        <row r="118">
          <cell r="C118" t="str">
            <v>Yuba College</v>
          </cell>
        </row>
      </sheetData>
      <sheetData sheetId="8">
        <row r="2">
          <cell r="A2" t="str">
            <v>Select Yes or No</v>
          </cell>
        </row>
        <row r="3">
          <cell r="A3" t="str">
            <v>Yes</v>
          </cell>
        </row>
        <row r="4">
          <cell r="A4"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ccmatric@cccco.edu"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5">
    <tabColor theme="1"/>
  </sheetPr>
  <dimension ref="A1:C36"/>
  <sheetViews>
    <sheetView zoomScaleSheetLayoutView="80" zoomScalePageLayoutView="120" workbookViewId="0" topLeftCell="A1">
      <selection activeCell="B7" sqref="B7"/>
    </sheetView>
  </sheetViews>
  <sheetFormatPr defaultColWidth="9.140625" defaultRowHeight="12.75"/>
  <cols>
    <col min="1" max="3" width="30.7109375" style="20" customWidth="1"/>
    <col min="4" max="16384" width="9.140625" style="20" customWidth="1"/>
  </cols>
  <sheetData>
    <row r="1" spans="1:3" ht="18" thickTop="1">
      <c r="A1" s="17"/>
      <c r="B1" s="18"/>
      <c r="C1" s="19"/>
    </row>
    <row r="2" spans="1:3" ht="17.25">
      <c r="A2" s="146"/>
      <c r="B2" s="24"/>
      <c r="C2" s="25"/>
    </row>
    <row r="3" spans="1:3" ht="17.25">
      <c r="A3" s="146"/>
      <c r="B3" s="24"/>
      <c r="C3" s="25"/>
    </row>
    <row r="4" spans="1:3" ht="17.25">
      <c r="A4" s="146"/>
      <c r="B4" s="24"/>
      <c r="C4" s="25"/>
    </row>
    <row r="5" spans="1:3" ht="17.25">
      <c r="A5" s="146"/>
      <c r="B5" s="24"/>
      <c r="C5" s="25"/>
    </row>
    <row r="6" spans="1:3" ht="17.25">
      <c r="A6" s="146"/>
      <c r="B6" s="24"/>
      <c r="C6" s="25"/>
    </row>
    <row r="7" spans="1:3" ht="17.25">
      <c r="A7" s="146"/>
      <c r="B7" s="24"/>
      <c r="C7" s="25"/>
    </row>
    <row r="8" spans="1:3" ht="22.5">
      <c r="A8" s="21"/>
      <c r="B8" s="22"/>
      <c r="C8" s="23"/>
    </row>
    <row r="9" spans="1:3" ht="25.5">
      <c r="A9" s="197"/>
      <c r="B9" s="110" t="str">
        <f>IF('Do First'!I4="Select Credit or Noncredit"," ",'Do First'!I4)</f>
        <v> </v>
      </c>
      <c r="C9" s="23"/>
    </row>
    <row r="10" spans="1:3" ht="29.25">
      <c r="A10" s="260" t="s">
        <v>266</v>
      </c>
      <c r="B10" s="261"/>
      <c r="C10" s="262"/>
    </row>
    <row r="11" spans="1:3" ht="25.5">
      <c r="A11" s="143"/>
      <c r="B11" s="24"/>
      <c r="C11" s="25"/>
    </row>
    <row r="12" spans="1:3" ht="22.5">
      <c r="A12" s="144"/>
      <c r="B12" s="145" t="s">
        <v>293</v>
      </c>
      <c r="C12" s="25"/>
    </row>
    <row r="13" spans="1:3" ht="22.5">
      <c r="A13" s="144"/>
      <c r="B13" s="24"/>
      <c r="C13" s="25"/>
    </row>
    <row r="14" spans="1:3" ht="22.5">
      <c r="A14" s="263" t="s">
        <v>29</v>
      </c>
      <c r="B14" s="264"/>
      <c r="C14" s="265"/>
    </row>
    <row r="15" spans="1:3" ht="17.25">
      <c r="A15" s="146"/>
      <c r="B15" s="24"/>
      <c r="C15" s="25"/>
    </row>
    <row r="16" spans="1:3" ht="17.25">
      <c r="A16" s="146"/>
      <c r="B16" s="24"/>
      <c r="C16" s="25"/>
    </row>
    <row r="17" spans="1:3" s="28" customFormat="1" ht="34.5" customHeight="1">
      <c r="A17" s="26"/>
      <c r="B17" s="103" t="str">
        <f>IF('Do First'!I2="Select district"," ",'Do First'!I2)</f>
        <v> </v>
      </c>
      <c r="C17" s="27"/>
    </row>
    <row r="18" spans="1:3" s="30" customFormat="1" ht="22.5">
      <c r="A18" s="26"/>
      <c r="B18" s="29"/>
      <c r="C18" s="27"/>
    </row>
    <row r="19" spans="1:3" s="28" customFormat="1" ht="34.5" customHeight="1">
      <c r="A19" s="26"/>
      <c r="B19" s="103" t="str">
        <f>IF('Do First'!I3="Select college"," ",'Do First'!I3)</f>
        <v> </v>
      </c>
      <c r="C19" s="27"/>
    </row>
    <row r="20" spans="1:3" ht="17.25">
      <c r="A20" s="146"/>
      <c r="B20" s="24"/>
      <c r="C20" s="25"/>
    </row>
    <row r="21" spans="1:3" ht="9.75" customHeight="1">
      <c r="A21" s="31"/>
      <c r="B21" s="24"/>
      <c r="C21" s="25"/>
    </row>
    <row r="22" spans="1:3" ht="17.25">
      <c r="A22" s="266" t="s">
        <v>259</v>
      </c>
      <c r="B22" s="267"/>
      <c r="C22" s="268"/>
    </row>
    <row r="23" spans="1:3" ht="22.5">
      <c r="A23" s="269" t="s">
        <v>287</v>
      </c>
      <c r="B23" s="270"/>
      <c r="C23" s="271"/>
    </row>
    <row r="24" spans="1:3" ht="22.5">
      <c r="A24" s="269">
        <v>41551</v>
      </c>
      <c r="B24" s="270"/>
      <c r="C24" s="271"/>
    </row>
    <row r="25" spans="1:3" ht="16.5">
      <c r="A25" s="32"/>
      <c r="B25" s="24"/>
      <c r="C25" s="25"/>
    </row>
    <row r="26" spans="1:3" ht="7.5" customHeight="1">
      <c r="A26" s="32"/>
      <c r="B26" s="24"/>
      <c r="C26" s="25"/>
    </row>
    <row r="27" spans="1:3" ht="16.5">
      <c r="A27" s="31"/>
      <c r="B27" s="24"/>
      <c r="C27" s="25"/>
    </row>
    <row r="28" spans="1:3" ht="16.5">
      <c r="A28" s="272" t="s">
        <v>260</v>
      </c>
      <c r="B28" s="273"/>
      <c r="C28" s="274"/>
    </row>
    <row r="29" spans="1:3" ht="17.25">
      <c r="A29" s="275" t="s">
        <v>264</v>
      </c>
      <c r="B29" s="276"/>
      <c r="C29" s="277"/>
    </row>
    <row r="30" spans="1:3" ht="17.25">
      <c r="A30" s="198" t="s">
        <v>291</v>
      </c>
      <c r="B30" s="33"/>
      <c r="C30" s="34"/>
    </row>
    <row r="31" spans="1:3" ht="16.5">
      <c r="A31" s="254" t="s">
        <v>393</v>
      </c>
      <c r="B31" s="255"/>
      <c r="C31" s="256"/>
    </row>
    <row r="32" spans="1:3" ht="17.25">
      <c r="A32" s="257" t="s">
        <v>279</v>
      </c>
      <c r="B32" s="258"/>
      <c r="C32" s="259"/>
    </row>
    <row r="33" spans="1:3" ht="17.25">
      <c r="A33" s="257" t="s">
        <v>261</v>
      </c>
      <c r="B33" s="258"/>
      <c r="C33" s="259"/>
    </row>
    <row r="34" spans="1:3" ht="17.25">
      <c r="A34" s="257" t="s">
        <v>294</v>
      </c>
      <c r="B34" s="258"/>
      <c r="C34" s="259"/>
    </row>
    <row r="35" spans="1:3" ht="17.25">
      <c r="A35" s="257" t="s">
        <v>262</v>
      </c>
      <c r="B35" s="258"/>
      <c r="C35" s="259"/>
    </row>
    <row r="36" spans="1:3" ht="18" thickBot="1">
      <c r="A36" s="35"/>
      <c r="B36" s="36"/>
      <c r="C36" s="37"/>
    </row>
    <row r="37" ht="17.25" thickTop="1"/>
  </sheetData>
  <sheetProtection password="DCD0" sheet="1" selectLockedCells="1"/>
  <mergeCells count="12">
    <mergeCell ref="A34:C34"/>
    <mergeCell ref="A35:C35"/>
    <mergeCell ref="A23:C23"/>
    <mergeCell ref="A24:C24"/>
    <mergeCell ref="A28:C28"/>
    <mergeCell ref="A29:C29"/>
    <mergeCell ref="A31:C31"/>
    <mergeCell ref="A32:C32"/>
    <mergeCell ref="A10:C10"/>
    <mergeCell ref="A14:C14"/>
    <mergeCell ref="A22:C22"/>
    <mergeCell ref="A33:C33"/>
  </mergeCells>
  <hyperlinks>
    <hyperlink ref="A29" r:id="rId1" display="cccmatric@cccco.edu"/>
  </hyperlinks>
  <printOptions horizontalCentered="1" verticalCentered="1"/>
  <pageMargins left="0.7" right="0.7" top="0.75" bottom="0.75" header="0.3" footer="0.3"/>
  <pageSetup cellComments="asDisplayed" horizontalDpi="600" verticalDpi="600" orientation="portrait" r:id="rId3"/>
  <headerFooter>
    <oddHeader xml:space="preserve">&amp;C </oddHeader>
    <oddFooter>&amp;L&amp;"Century Gothic,Regular"&amp;8Matriculation 2012-13 Year End Expenditures Report
(REV. 9/2013)</oddFooter>
  </headerFooter>
  <drawing r:id="rId2"/>
</worksheet>
</file>

<file path=xl/worksheets/sheet2.xml><?xml version="1.0" encoding="utf-8"?>
<worksheet xmlns="http://schemas.openxmlformats.org/spreadsheetml/2006/main" xmlns:r="http://schemas.openxmlformats.org/officeDocument/2006/relationships">
  <sheetPr codeName="Sheet2">
    <tabColor rgb="FFFFFF00"/>
  </sheetPr>
  <dimension ref="A1:L19"/>
  <sheetViews>
    <sheetView tabSelected="1" zoomScale="80" zoomScaleNormal="80" workbookViewId="0" topLeftCell="A1">
      <selection activeCell="I4" sqref="I4:L4"/>
    </sheetView>
  </sheetViews>
  <sheetFormatPr defaultColWidth="9.140625" defaultRowHeight="12.75"/>
  <cols>
    <col min="1" max="1" width="3.421875" style="40" bestFit="1" customWidth="1"/>
    <col min="2" max="2" width="8.7109375" style="40" customWidth="1"/>
    <col min="3" max="3" width="15.57421875" style="40" customWidth="1"/>
    <col min="4" max="4" width="5.8515625" style="40" customWidth="1"/>
    <col min="5" max="7" width="9.140625" style="40" customWidth="1"/>
    <col min="8" max="8" width="4.140625" style="40" customWidth="1"/>
    <col min="9" max="9" width="12.57421875" style="40" customWidth="1"/>
    <col min="10" max="11" width="9.140625" style="40" customWidth="1"/>
    <col min="12" max="12" width="5.28125" style="40" customWidth="1"/>
    <col min="13" max="16384" width="9.140625" style="40" customWidth="1"/>
  </cols>
  <sheetData>
    <row r="1" spans="1:12" ht="66" customHeight="1">
      <c r="A1" s="426" t="s">
        <v>295</v>
      </c>
      <c r="B1" s="426"/>
      <c r="C1" s="426"/>
      <c r="D1" s="426"/>
      <c r="E1" s="426"/>
      <c r="F1" s="426"/>
      <c r="G1" s="426"/>
      <c r="H1" s="426"/>
      <c r="I1" s="426"/>
      <c r="J1" s="426"/>
      <c r="K1" s="426"/>
      <c r="L1" s="426"/>
    </row>
    <row r="2" spans="8:12" ht="17.25">
      <c r="H2" s="111" t="s">
        <v>3</v>
      </c>
      <c r="I2" s="284" t="s">
        <v>274</v>
      </c>
      <c r="J2" s="284"/>
      <c r="K2" s="284"/>
      <c r="L2" s="284"/>
    </row>
    <row r="3" spans="8:12" ht="17.25">
      <c r="H3" s="111" t="s">
        <v>2</v>
      </c>
      <c r="I3" s="284" t="s">
        <v>275</v>
      </c>
      <c r="J3" s="284"/>
      <c r="K3" s="284"/>
      <c r="L3" s="284"/>
    </row>
    <row r="4" spans="8:12" ht="17.25">
      <c r="H4" s="111" t="s">
        <v>269</v>
      </c>
      <c r="I4" s="286" t="s">
        <v>268</v>
      </c>
      <c r="J4" s="286"/>
      <c r="K4" s="286"/>
      <c r="L4" s="286"/>
    </row>
    <row r="6" spans="1:12" ht="318" customHeight="1">
      <c r="A6" s="287" t="s">
        <v>405</v>
      </c>
      <c r="B6" s="288"/>
      <c r="C6" s="288"/>
      <c r="D6" s="288"/>
      <c r="E6" s="288"/>
      <c r="F6" s="288"/>
      <c r="G6" s="288"/>
      <c r="H6" s="288"/>
      <c r="I6" s="288"/>
      <c r="J6" s="288"/>
      <c r="K6" s="288"/>
      <c r="L6" s="289"/>
    </row>
    <row r="7" spans="2:3" ht="6.75" customHeight="1">
      <c r="B7" s="41"/>
      <c r="C7" s="41"/>
    </row>
    <row r="8" spans="1:12" ht="18" customHeight="1">
      <c r="A8" s="279" t="s">
        <v>391</v>
      </c>
      <c r="B8" s="279"/>
      <c r="C8" s="279"/>
      <c r="D8" s="279"/>
      <c r="E8" s="279"/>
      <c r="F8" s="279"/>
      <c r="G8" s="279"/>
      <c r="H8" s="279"/>
      <c r="I8" s="279"/>
      <c r="J8" s="279"/>
      <c r="K8" s="279"/>
      <c r="L8" s="279"/>
    </row>
    <row r="9" spans="1:9" ht="13.5">
      <c r="A9" s="40">
        <v>1</v>
      </c>
      <c r="B9" s="40" t="s">
        <v>276</v>
      </c>
      <c r="D9" s="40">
        <v>3</v>
      </c>
      <c r="E9" s="40" t="s">
        <v>281</v>
      </c>
      <c r="H9" s="40">
        <v>6</v>
      </c>
      <c r="I9" s="40" t="s">
        <v>282</v>
      </c>
    </row>
    <row r="10" spans="1:5" ht="13.5">
      <c r="A10" s="40">
        <v>2</v>
      </c>
      <c r="B10" s="40" t="s">
        <v>280</v>
      </c>
      <c r="D10" s="40">
        <v>4</v>
      </c>
      <c r="E10" s="43" t="s">
        <v>30</v>
      </c>
    </row>
    <row r="11" spans="4:5" ht="13.5">
      <c r="D11" s="40">
        <v>5</v>
      </c>
      <c r="E11" s="40" t="s">
        <v>31</v>
      </c>
    </row>
    <row r="12" ht="6.75" customHeight="1"/>
    <row r="13" ht="15" customHeight="1">
      <c r="A13" s="42" t="s">
        <v>32</v>
      </c>
    </row>
    <row r="14" spans="1:12" ht="42.75" customHeight="1">
      <c r="A14" s="278" t="s">
        <v>392</v>
      </c>
      <c r="B14" s="278"/>
      <c r="C14" s="278"/>
      <c r="D14" s="278"/>
      <c r="E14" s="278"/>
      <c r="F14" s="278"/>
      <c r="G14" s="278"/>
      <c r="H14" s="278"/>
      <c r="I14" s="278"/>
      <c r="J14" s="278"/>
      <c r="K14" s="278"/>
      <c r="L14" s="278"/>
    </row>
    <row r="15" spans="1:12" ht="42.75" customHeight="1">
      <c r="A15" s="278" t="s">
        <v>390</v>
      </c>
      <c r="B15" s="278"/>
      <c r="C15" s="278"/>
      <c r="D15" s="278"/>
      <c r="E15" s="278"/>
      <c r="F15" s="278"/>
      <c r="G15" s="278"/>
      <c r="H15" s="278"/>
      <c r="I15" s="278"/>
      <c r="J15" s="278"/>
      <c r="K15" s="278"/>
      <c r="L15" s="278"/>
    </row>
    <row r="16" spans="1:12" ht="27.75" customHeight="1">
      <c r="A16" s="44"/>
      <c r="B16" s="290" t="s">
        <v>277</v>
      </c>
      <c r="C16" s="291"/>
      <c r="D16" s="291"/>
      <c r="E16" s="291"/>
      <c r="F16" s="291"/>
      <c r="G16" s="291"/>
      <c r="H16" s="291"/>
      <c r="I16" s="291"/>
      <c r="J16" s="291"/>
      <c r="K16" s="291"/>
      <c r="L16" s="291"/>
    </row>
    <row r="17" spans="1:12" ht="13.5">
      <c r="A17" s="45"/>
      <c r="B17" s="280" t="s">
        <v>33</v>
      </c>
      <c r="C17" s="281"/>
      <c r="D17" s="281"/>
      <c r="E17" s="281"/>
      <c r="F17" s="281"/>
      <c r="G17" s="281"/>
      <c r="H17" s="281"/>
      <c r="I17" s="281"/>
      <c r="J17" s="281"/>
      <c r="K17" s="281"/>
      <c r="L17" s="281"/>
    </row>
    <row r="18" spans="1:12" ht="13.5">
      <c r="A18" s="46"/>
      <c r="B18" s="282" t="s">
        <v>34</v>
      </c>
      <c r="C18" s="283"/>
      <c r="D18" s="283"/>
      <c r="E18" s="283"/>
      <c r="F18" s="283"/>
      <c r="G18" s="283"/>
      <c r="H18" s="283"/>
      <c r="I18" s="283"/>
      <c r="J18" s="283"/>
      <c r="K18" s="283"/>
      <c r="L18" s="283"/>
    </row>
    <row r="19" spans="1:12" ht="24.75" customHeight="1">
      <c r="A19" s="279" t="s">
        <v>389</v>
      </c>
      <c r="B19" s="279"/>
      <c r="C19" s="279"/>
      <c r="D19" s="279"/>
      <c r="E19" s="279"/>
      <c r="F19" s="279"/>
      <c r="G19" s="279"/>
      <c r="H19" s="279"/>
      <c r="I19" s="279"/>
      <c r="J19" s="279"/>
      <c r="K19" s="279"/>
      <c r="L19" s="279"/>
    </row>
  </sheetData>
  <sheetProtection password="DCD0" sheet="1" selectLockedCells="1"/>
  <mergeCells count="12">
    <mergeCell ref="A1:L1"/>
    <mergeCell ref="I4:L4"/>
    <mergeCell ref="A6:L6"/>
    <mergeCell ref="A14:L14"/>
    <mergeCell ref="B16:L16"/>
    <mergeCell ref="A15:L15"/>
    <mergeCell ref="A8:L8"/>
    <mergeCell ref="B17:L17"/>
    <mergeCell ref="B18:L18"/>
    <mergeCell ref="A19:L19"/>
    <mergeCell ref="I2:L2"/>
    <mergeCell ref="I3:L3"/>
  </mergeCells>
  <dataValidations count="3">
    <dataValidation type="list" allowBlank="1" showInputMessage="1" prompt="select your district" sqref="I2:J2">
      <formula1>districts</formula1>
    </dataValidation>
    <dataValidation type="list" allowBlank="1" showInputMessage="1" showErrorMessage="1" prompt="select your college" sqref="I3:J3">
      <formula1>colleges</formula1>
    </dataValidation>
    <dataValidation type="list" allowBlank="1" showInputMessage="1" showErrorMessage="1" prompt="Select credit or noncredit." sqref="I4:L4">
      <formula1>creditnoncredit</formula1>
    </dataValidation>
  </dataValidations>
  <printOptions horizontalCentered="1" verticalCentered="1"/>
  <pageMargins left="0.25" right="0.25" top="0.75" bottom="0.69" header="0.3" footer="0.3"/>
  <pageSetup horizontalDpi="600" verticalDpi="600" orientation="portrait" r:id="rId1"/>
  <headerFooter>
    <oddFooter>&amp;L&amp;"Century Gothic,Regular"&amp;8Matriculation 2012-13 Year End Expenditures Report
(REV. 9/2013)&amp;C&amp;"Century Gothic,Regular"&amp;8Date Printed
&amp;D&amp;R&amp;"Century Gothic,Regular"&amp;8Page &amp;P of &amp;N</oddFooter>
  </headerFooter>
</worksheet>
</file>

<file path=xl/worksheets/sheet3.xml><?xml version="1.0" encoding="utf-8"?>
<worksheet xmlns="http://schemas.openxmlformats.org/spreadsheetml/2006/main" xmlns:r="http://schemas.openxmlformats.org/officeDocument/2006/relationships">
  <sheetPr codeName="Sheet3"/>
  <dimension ref="B1:O69"/>
  <sheetViews>
    <sheetView zoomScalePageLayoutView="80" workbookViewId="0" topLeftCell="A1">
      <selection activeCell="F16" sqref="F16"/>
    </sheetView>
  </sheetViews>
  <sheetFormatPr defaultColWidth="9.140625" defaultRowHeight="12.75"/>
  <cols>
    <col min="1" max="1" width="9.140625" style="43" customWidth="1"/>
    <col min="2" max="2" width="6.00390625" style="43" customWidth="1"/>
    <col min="3" max="3" width="7.7109375" style="43" customWidth="1"/>
    <col min="4" max="4" width="44.57421875" style="43" customWidth="1"/>
    <col min="5" max="5" width="15.57421875" style="43" customWidth="1"/>
    <col min="6" max="6" width="18.8515625" style="43" customWidth="1"/>
    <col min="7" max="7" width="1.57421875" style="43" customWidth="1"/>
    <col min="8" max="8" width="9.28125" style="43" customWidth="1"/>
    <col min="9" max="9" width="19.57421875" style="43" customWidth="1"/>
    <col min="10" max="10" width="6.140625" style="43" customWidth="1"/>
    <col min="11" max="11" width="13.421875" style="43" customWidth="1"/>
    <col min="12" max="12" width="12.57421875" style="43" bestFit="1" customWidth="1"/>
    <col min="13" max="15" width="12.00390625" style="43" customWidth="1"/>
    <col min="16" max="16384" width="9.140625" style="43" customWidth="1"/>
  </cols>
  <sheetData>
    <row r="1" spans="2:14" ht="15" customHeight="1">
      <c r="B1" s="300" t="str">
        <f>'Cover Page'!B12</f>
        <v>2012-13</v>
      </c>
      <c r="C1" s="300"/>
      <c r="D1" s="300"/>
      <c r="E1" s="139"/>
      <c r="F1" s="112"/>
      <c r="H1" s="113"/>
      <c r="I1" s="102"/>
      <c r="J1" s="102"/>
      <c r="K1" s="102"/>
      <c r="L1" s="102"/>
      <c r="M1" s="102"/>
      <c r="N1" s="102"/>
    </row>
    <row r="2" spans="2:14" ht="15" customHeight="1">
      <c r="B2" s="301" t="str">
        <f>IF('Do First'!I2="Select district"," ",'Do First'!I2)</f>
        <v> </v>
      </c>
      <c r="C2" s="301"/>
      <c r="D2" s="301"/>
      <c r="E2" s="113"/>
      <c r="F2" s="112"/>
      <c r="H2" s="113"/>
      <c r="I2" s="102"/>
      <c r="J2" s="102"/>
      <c r="K2" s="102"/>
      <c r="L2" s="102"/>
      <c r="M2" s="102"/>
      <c r="N2" s="102"/>
    </row>
    <row r="3" spans="2:14" ht="15" customHeight="1">
      <c r="B3" s="301" t="str">
        <f>IF('Do First'!I3="Select college"," ",'Do First'!I3)</f>
        <v> </v>
      </c>
      <c r="C3" s="301"/>
      <c r="D3" s="301"/>
      <c r="E3" s="113"/>
      <c r="G3" s="114"/>
      <c r="H3" s="114"/>
      <c r="I3" s="102"/>
      <c r="J3" s="102"/>
      <c r="K3" s="102"/>
      <c r="L3" s="102"/>
      <c r="M3" s="102"/>
      <c r="N3" s="102"/>
    </row>
    <row r="4" spans="2:14" ht="15" customHeight="1">
      <c r="B4" s="302" t="str">
        <f>'Cover Page'!B9</f>
        <v> </v>
      </c>
      <c r="C4" s="303"/>
      <c r="D4" s="304"/>
      <c r="E4" s="102"/>
      <c r="F4" s="193"/>
      <c r="G4" s="102"/>
      <c r="H4" s="102"/>
      <c r="I4" s="102"/>
      <c r="J4" s="102"/>
      <c r="K4" s="102"/>
      <c r="L4" s="102"/>
      <c r="M4" s="102"/>
      <c r="N4" s="102"/>
    </row>
    <row r="5" spans="2:14" ht="6.75" customHeight="1">
      <c r="B5" s="112"/>
      <c r="C5" s="112"/>
      <c r="D5" s="112"/>
      <c r="E5" s="112"/>
      <c r="F5" s="109"/>
      <c r="G5" s="109"/>
      <c r="H5" s="109"/>
      <c r="I5" s="112"/>
      <c r="J5" s="109"/>
      <c r="K5" s="109"/>
      <c r="L5" s="109"/>
      <c r="M5" s="109"/>
      <c r="N5" s="109"/>
    </row>
    <row r="6" spans="2:13" s="112" customFormat="1" ht="15" customHeight="1">
      <c r="B6" s="127" t="s">
        <v>283</v>
      </c>
      <c r="C6" s="116"/>
      <c r="D6" s="116"/>
      <c r="E6" s="116"/>
      <c r="F6" s="236" t="s">
        <v>361</v>
      </c>
      <c r="G6" s="124"/>
      <c r="H6" s="124"/>
      <c r="I6" s="109"/>
      <c r="J6" s="109"/>
      <c r="K6" s="109"/>
      <c r="L6" s="109"/>
      <c r="M6" s="109"/>
    </row>
    <row r="7" spans="2:13" s="112" customFormat="1" ht="15" customHeight="1">
      <c r="B7" s="115"/>
      <c r="C7" s="127" t="s">
        <v>319</v>
      </c>
      <c r="D7" s="116"/>
      <c r="F7" s="186">
        <v>0</v>
      </c>
      <c r="G7" s="124"/>
      <c r="H7" s="124"/>
      <c r="I7" s="109"/>
      <c r="J7" s="109"/>
      <c r="K7" s="109"/>
      <c r="L7" s="109"/>
      <c r="M7" s="109"/>
    </row>
    <row r="8" spans="2:13" s="112" customFormat="1" ht="27" customHeight="1">
      <c r="B8" s="115" t="s">
        <v>320</v>
      </c>
      <c r="C8" s="116"/>
      <c r="D8" s="116"/>
      <c r="E8" s="116"/>
      <c r="F8" s="116"/>
      <c r="G8" s="124"/>
      <c r="H8" s="124"/>
      <c r="I8" s="109"/>
      <c r="J8" s="109"/>
      <c r="K8" s="109"/>
      <c r="L8" s="109"/>
      <c r="M8" s="109"/>
    </row>
    <row r="9" spans="2:11" ht="15" customHeight="1">
      <c r="B9" s="119" t="s">
        <v>362</v>
      </c>
      <c r="C9" s="77"/>
      <c r="D9" s="77"/>
      <c r="E9" s="77"/>
      <c r="F9" s="234" t="s">
        <v>321</v>
      </c>
      <c r="G9" s="125"/>
      <c r="H9" s="125"/>
      <c r="J9" s="109"/>
      <c r="K9" s="107"/>
    </row>
    <row r="10" spans="2:11" ht="15" customHeight="1">
      <c r="B10" s="77"/>
      <c r="C10" s="77"/>
      <c r="D10" s="119" t="s">
        <v>270</v>
      </c>
      <c r="F10" s="234"/>
      <c r="G10" s="125"/>
      <c r="H10" s="125"/>
      <c r="J10" s="109"/>
      <c r="K10" s="107"/>
    </row>
    <row r="11" spans="2:11" ht="14.25" customHeight="1">
      <c r="B11" s="77"/>
      <c r="C11" s="77"/>
      <c r="D11" s="77"/>
      <c r="E11" s="77"/>
      <c r="F11" s="77"/>
      <c r="G11" s="125"/>
      <c r="H11" s="125"/>
      <c r="J11" s="109"/>
      <c r="K11" s="107"/>
    </row>
    <row r="12" spans="2:11" s="117" customFormat="1" ht="15" customHeight="1">
      <c r="B12" s="124" t="s">
        <v>286</v>
      </c>
      <c r="C12" s="106"/>
      <c r="D12" s="106"/>
      <c r="E12" s="106"/>
      <c r="F12" s="234" t="s">
        <v>321</v>
      </c>
      <c r="G12" s="125"/>
      <c r="H12" s="125"/>
      <c r="K12" s="108"/>
    </row>
    <row r="13" spans="2:12" s="117" customFormat="1" ht="21" customHeight="1">
      <c r="B13" s="106"/>
      <c r="C13" s="106"/>
      <c r="D13" s="125"/>
      <c r="E13" s="125"/>
      <c r="F13" s="125"/>
      <c r="G13" s="125"/>
      <c r="H13" s="125"/>
      <c r="L13" s="108"/>
    </row>
    <row r="14" spans="2:10" ht="13.5">
      <c r="B14" s="124" t="s">
        <v>271</v>
      </c>
      <c r="C14" s="124"/>
      <c r="D14" s="126"/>
      <c r="E14" s="126"/>
      <c r="F14" s="193" t="s">
        <v>272</v>
      </c>
      <c r="G14" s="126"/>
      <c r="H14" s="126"/>
      <c r="I14" s="109"/>
      <c r="J14" s="109"/>
    </row>
    <row r="15" spans="2:10" ht="15" customHeight="1">
      <c r="B15" s="124"/>
      <c r="C15" s="124"/>
      <c r="D15" s="296" t="s">
        <v>394</v>
      </c>
      <c r="E15" s="297"/>
      <c r="F15" s="251">
        <v>0</v>
      </c>
      <c r="G15" s="187"/>
      <c r="H15" s="187"/>
      <c r="I15" s="109"/>
      <c r="J15" s="109"/>
    </row>
    <row r="16" spans="2:10" ht="15" customHeight="1">
      <c r="B16" s="124"/>
      <c r="C16" s="124"/>
      <c r="D16" s="296" t="s">
        <v>394</v>
      </c>
      <c r="E16" s="297"/>
      <c r="F16" s="251">
        <v>0</v>
      </c>
      <c r="G16" s="187"/>
      <c r="H16" s="187"/>
      <c r="I16" s="109"/>
      <c r="J16" s="109"/>
    </row>
    <row r="17" spans="2:10" ht="15" customHeight="1">
      <c r="B17" s="124"/>
      <c r="C17" s="124"/>
      <c r="D17" s="296" t="s">
        <v>394</v>
      </c>
      <c r="E17" s="297"/>
      <c r="F17" s="251">
        <v>0</v>
      </c>
      <c r="G17" s="187"/>
      <c r="H17" s="187"/>
      <c r="I17" s="240"/>
      <c r="J17" s="109"/>
    </row>
    <row r="18" spans="3:6" s="118" customFormat="1" ht="18" customHeight="1">
      <c r="C18" s="233"/>
      <c r="D18" s="305" t="s">
        <v>363</v>
      </c>
      <c r="E18" s="306"/>
      <c r="F18" s="235">
        <f>SUM(F15:F17)</f>
        <v>0</v>
      </c>
    </row>
    <row r="19" spans="3:6" s="118" customFormat="1" ht="8.25" customHeight="1">
      <c r="C19" s="233"/>
      <c r="D19" s="237"/>
      <c r="E19" s="237"/>
      <c r="F19" s="238"/>
    </row>
    <row r="20" spans="3:9" s="118" customFormat="1" ht="16.5" customHeight="1">
      <c r="C20" s="233"/>
      <c r="D20" s="237"/>
      <c r="E20" s="237" t="s">
        <v>364</v>
      </c>
      <c r="F20" s="239">
        <f>SUM(F7-F18)</f>
        <v>0</v>
      </c>
      <c r="I20" s="123"/>
    </row>
    <row r="21" spans="2:14" s="109" customFormat="1" ht="21" customHeight="1">
      <c r="B21" s="123"/>
      <c r="C21" s="123"/>
      <c r="D21" s="123"/>
      <c r="E21" s="123"/>
      <c r="F21" s="123"/>
      <c r="G21" s="123"/>
      <c r="H21" s="123"/>
      <c r="I21" s="43"/>
      <c r="J21" s="123"/>
      <c r="K21" s="123"/>
      <c r="L21" s="123"/>
      <c r="M21" s="123"/>
      <c r="N21" s="123"/>
    </row>
    <row r="22" spans="2:15" ht="15" customHeight="1">
      <c r="B22" s="127" t="s">
        <v>382</v>
      </c>
      <c r="C22" s="119"/>
      <c r="D22" s="119"/>
      <c r="E22" s="119"/>
      <c r="F22" s="54"/>
      <c r="G22" s="54"/>
      <c r="I22" s="109"/>
      <c r="J22" s="54"/>
      <c r="K22" s="54"/>
      <c r="L22" s="54"/>
      <c r="M22" s="54"/>
      <c r="O22" s="54"/>
    </row>
    <row r="23" spans="3:11" s="109" customFormat="1" ht="13.5" customHeight="1">
      <c r="C23" s="127"/>
      <c r="D23" s="127"/>
      <c r="E23" s="127"/>
      <c r="F23" s="168" t="s">
        <v>272</v>
      </c>
      <c r="G23" s="128"/>
      <c r="H23" s="128"/>
      <c r="J23" s="119"/>
      <c r="K23" s="119"/>
    </row>
    <row r="24" spans="3:15" ht="15" customHeight="1">
      <c r="C24" s="293" t="s">
        <v>407</v>
      </c>
      <c r="D24" s="293"/>
      <c r="E24" s="294"/>
      <c r="F24" s="190">
        <f>'Part II Expenditures'!K34</f>
        <v>0</v>
      </c>
      <c r="G24" s="188"/>
      <c r="H24" s="188"/>
      <c r="I24" s="109"/>
      <c r="J24" s="119"/>
      <c r="K24" s="119"/>
      <c r="L24" s="109"/>
      <c r="M24" s="109"/>
      <c r="N24" s="109"/>
      <c r="O24" s="109"/>
    </row>
    <row r="25" spans="3:15" ht="15" customHeight="1">
      <c r="C25" s="307" t="s">
        <v>408</v>
      </c>
      <c r="D25" s="307"/>
      <c r="E25" s="308"/>
      <c r="F25" s="190">
        <f>'Part III Match Detail'!L33</f>
        <v>0</v>
      </c>
      <c r="G25" s="189"/>
      <c r="H25" s="189"/>
      <c r="I25" s="136"/>
      <c r="J25" s="119"/>
      <c r="K25" s="119"/>
      <c r="L25" s="109"/>
      <c r="M25" s="109"/>
      <c r="N25" s="109"/>
      <c r="O25" s="109"/>
    </row>
    <row r="26" spans="3:13" s="134" customFormat="1" ht="18" customHeight="1">
      <c r="C26" s="309" t="s">
        <v>304</v>
      </c>
      <c r="D26" s="310"/>
      <c r="E26" s="185">
        <f>IF('Do First'!I4="credit",ROUND((F24*3),0),0)</f>
        <v>0</v>
      </c>
      <c r="G26" s="135"/>
      <c r="H26" s="135"/>
      <c r="J26" s="135"/>
      <c r="K26" s="137"/>
      <c r="L26" s="137"/>
      <c r="M26" s="138"/>
    </row>
    <row r="27" spans="3:9" s="134" customFormat="1" ht="17.25" customHeight="1">
      <c r="C27" s="309" t="s">
        <v>305</v>
      </c>
      <c r="D27" s="310"/>
      <c r="E27" s="185">
        <f>IF('Do First'!I4="Noncredit",ROUND((F24*1),0),0)</f>
        <v>0</v>
      </c>
      <c r="I27" s="43"/>
    </row>
    <row r="28" spans="2:6" ht="15" customHeight="1">
      <c r="B28" s="132"/>
      <c r="C28" s="132"/>
      <c r="D28" s="155">
        <f>E26+E27</f>
        <v>0</v>
      </c>
      <c r="E28" s="140" t="s">
        <v>284</v>
      </c>
      <c r="F28" s="190">
        <f>SUM(F24:F27)</f>
        <v>0</v>
      </c>
    </row>
    <row r="29" spans="2:9" ht="8.25" customHeight="1">
      <c r="B29" s="167"/>
      <c r="C29" s="132"/>
      <c r="D29" s="132"/>
      <c r="E29" s="132"/>
      <c r="F29" s="133"/>
      <c r="I29" s="109"/>
    </row>
    <row r="30" spans="3:15" ht="15" customHeight="1">
      <c r="C30" s="119" t="s">
        <v>395</v>
      </c>
      <c r="D30" s="119"/>
      <c r="E30" s="119"/>
      <c r="F30" s="186"/>
      <c r="G30" s="189"/>
      <c r="H30" s="189"/>
      <c r="I30" s="109"/>
      <c r="J30" s="119"/>
      <c r="K30" s="119"/>
      <c r="L30" s="109"/>
      <c r="M30" s="109"/>
      <c r="N30" s="109"/>
      <c r="O30" s="109"/>
    </row>
    <row r="31" spans="3:15" ht="15" customHeight="1">
      <c r="C31" s="119" t="s">
        <v>285</v>
      </c>
      <c r="D31" s="119"/>
      <c r="E31" s="119"/>
      <c r="F31" s="186"/>
      <c r="G31" s="189"/>
      <c r="H31" s="189"/>
      <c r="I31" s="109"/>
      <c r="J31" s="119"/>
      <c r="K31" s="119"/>
      <c r="L31" s="109"/>
      <c r="M31" s="109"/>
      <c r="N31" s="109"/>
      <c r="O31" s="109"/>
    </row>
    <row r="32" spans="3:15" ht="15" customHeight="1">
      <c r="C32" s="119"/>
      <c r="D32" s="119"/>
      <c r="E32" s="140" t="s">
        <v>284</v>
      </c>
      <c r="F32" s="190">
        <f>SUM(F30:F31)</f>
        <v>0</v>
      </c>
      <c r="G32" s="129"/>
      <c r="H32" s="129"/>
      <c r="I32" s="109"/>
      <c r="J32" s="119"/>
      <c r="K32" s="119"/>
      <c r="L32" s="109"/>
      <c r="M32" s="109"/>
      <c r="N32" s="109"/>
      <c r="O32" s="109"/>
    </row>
    <row r="33" spans="2:15" ht="15" customHeight="1">
      <c r="B33" s="119"/>
      <c r="C33" s="119"/>
      <c r="D33" s="119"/>
      <c r="E33" s="119"/>
      <c r="F33" s="194"/>
      <c r="G33" s="129"/>
      <c r="H33" s="129"/>
      <c r="I33" s="109"/>
      <c r="J33" s="119"/>
      <c r="K33" s="119"/>
      <c r="L33" s="109"/>
      <c r="M33" s="109"/>
      <c r="N33" s="109"/>
      <c r="O33" s="109"/>
    </row>
    <row r="34" spans="2:15" ht="25.5" customHeight="1">
      <c r="B34" s="298" t="s">
        <v>360</v>
      </c>
      <c r="C34" s="298"/>
      <c r="D34" s="298"/>
      <c r="E34" s="299"/>
      <c r="F34" s="195">
        <f>F28+F32</f>
        <v>0</v>
      </c>
      <c r="G34" s="130"/>
      <c r="H34" s="130"/>
      <c r="I34" s="120"/>
      <c r="J34" s="120"/>
      <c r="K34" s="120"/>
      <c r="L34" s="109"/>
      <c r="M34" s="109"/>
      <c r="N34" s="109"/>
      <c r="O34" s="109"/>
    </row>
    <row r="35" spans="2:15" ht="7.5" customHeight="1">
      <c r="B35" s="109"/>
      <c r="C35" s="109"/>
      <c r="D35" s="109"/>
      <c r="E35" s="109"/>
      <c r="F35" s="121"/>
      <c r="G35" s="131"/>
      <c r="H35" s="131"/>
      <c r="J35" s="120"/>
      <c r="K35" s="120"/>
      <c r="L35" s="120"/>
      <c r="M35" s="122"/>
      <c r="N35" s="122"/>
      <c r="O35" s="122"/>
    </row>
    <row r="37" spans="2:6" ht="14.25">
      <c r="B37" s="127" t="s">
        <v>383</v>
      </c>
      <c r="F37" s="235">
        <f>SUM(F7-F18-F24)</f>
        <v>0</v>
      </c>
    </row>
    <row r="38" spans="2:6" ht="13.5">
      <c r="B38" s="60"/>
      <c r="C38" s="60"/>
      <c r="D38" s="60"/>
      <c r="E38" s="60"/>
      <c r="F38" s="60"/>
    </row>
    <row r="39" ht="15">
      <c r="I39" s="105"/>
    </row>
    <row r="40" spans="2:10" ht="32.25" customHeight="1">
      <c r="B40" s="295" t="s">
        <v>406</v>
      </c>
      <c r="C40" s="295"/>
      <c r="D40" s="295"/>
      <c r="E40" s="295"/>
      <c r="F40" s="295"/>
      <c r="G40" s="209"/>
      <c r="H40" s="209"/>
      <c r="J40" s="105"/>
    </row>
    <row r="41" ht="14.25" customHeight="1">
      <c r="B41" s="241" t="s">
        <v>380</v>
      </c>
    </row>
    <row r="42" spans="2:8" ht="15">
      <c r="B42" s="199" t="s">
        <v>365</v>
      </c>
      <c r="C42" s="203" t="s">
        <v>308</v>
      </c>
      <c r="D42" s="61"/>
      <c r="E42" s="61"/>
      <c r="F42" s="61"/>
      <c r="G42" s="61"/>
      <c r="H42" s="61"/>
    </row>
    <row r="43" spans="2:8" ht="42.75" customHeight="1">
      <c r="B43" s="199"/>
      <c r="C43" s="292" t="s">
        <v>297</v>
      </c>
      <c r="D43" s="292"/>
      <c r="E43" s="292"/>
      <c r="F43" s="292"/>
      <c r="G43" s="210"/>
      <c r="H43" s="210"/>
    </row>
    <row r="44" spans="2:8" ht="15">
      <c r="B44" s="199" t="s">
        <v>359</v>
      </c>
      <c r="C44" s="203" t="s">
        <v>309</v>
      </c>
      <c r="D44" s="61"/>
      <c r="E44" s="61"/>
      <c r="F44" s="61"/>
      <c r="G44" s="61"/>
      <c r="H44" s="61"/>
    </row>
    <row r="45" spans="2:8" ht="15">
      <c r="B45" s="199" t="s">
        <v>359</v>
      </c>
      <c r="C45" s="203" t="s">
        <v>397</v>
      </c>
      <c r="D45" s="61"/>
      <c r="E45" s="61"/>
      <c r="F45" s="61"/>
      <c r="G45" s="61"/>
      <c r="H45" s="61"/>
    </row>
    <row r="46" spans="2:8" ht="15">
      <c r="B46" s="199" t="s">
        <v>366</v>
      </c>
      <c r="C46" s="203" t="s">
        <v>310</v>
      </c>
      <c r="D46" s="61"/>
      <c r="E46" s="61"/>
      <c r="F46" s="61"/>
      <c r="G46" s="61"/>
      <c r="H46" s="61"/>
    </row>
    <row r="47" spans="2:8" ht="66" customHeight="1">
      <c r="B47" s="211"/>
      <c r="C47" s="292" t="s">
        <v>311</v>
      </c>
      <c r="D47" s="292"/>
      <c r="E47" s="292"/>
      <c r="F47" s="292"/>
      <c r="G47" s="207"/>
      <c r="H47" s="207"/>
    </row>
    <row r="48" spans="2:8" ht="26.25" customHeight="1">
      <c r="B48" s="199" t="s">
        <v>367</v>
      </c>
      <c r="C48" s="292" t="s">
        <v>312</v>
      </c>
      <c r="D48" s="292"/>
      <c r="E48" s="292"/>
      <c r="F48" s="292"/>
      <c r="G48" s="207"/>
      <c r="H48" s="207"/>
    </row>
    <row r="49" spans="2:8" ht="26.25" customHeight="1">
      <c r="B49" s="199" t="s">
        <v>367</v>
      </c>
      <c r="C49" s="292" t="s">
        <v>313</v>
      </c>
      <c r="D49" s="292"/>
      <c r="E49" s="292"/>
      <c r="F49" s="292"/>
      <c r="G49" s="210"/>
      <c r="H49" s="210"/>
    </row>
    <row r="50" spans="2:8" ht="25.5" customHeight="1">
      <c r="B50" s="199" t="s">
        <v>368</v>
      </c>
      <c r="C50" s="292" t="s">
        <v>314</v>
      </c>
      <c r="D50" s="292"/>
      <c r="E50" s="292"/>
      <c r="F50" s="292"/>
      <c r="G50" s="210"/>
      <c r="H50" s="210"/>
    </row>
    <row r="51" spans="2:8" ht="13.5" customHeight="1">
      <c r="B51" s="200" t="s">
        <v>371</v>
      </c>
      <c r="C51" s="292" t="s">
        <v>315</v>
      </c>
      <c r="D51" s="292"/>
      <c r="E51" s="292"/>
      <c r="F51" s="292"/>
      <c r="G51" s="210"/>
      <c r="H51" s="210"/>
    </row>
    <row r="52" spans="2:8" ht="25.5" customHeight="1">
      <c r="B52" s="199" t="s">
        <v>369</v>
      </c>
      <c r="C52" s="292" t="s">
        <v>314</v>
      </c>
      <c r="D52" s="292"/>
      <c r="E52" s="292"/>
      <c r="F52" s="292"/>
      <c r="G52" s="210"/>
      <c r="H52" s="210"/>
    </row>
    <row r="53" spans="2:8" ht="13.5" customHeight="1">
      <c r="B53" s="200" t="s">
        <v>372</v>
      </c>
      <c r="C53" s="292" t="s">
        <v>315</v>
      </c>
      <c r="D53" s="292"/>
      <c r="E53" s="292"/>
      <c r="F53" s="292"/>
      <c r="G53" s="210"/>
      <c r="H53" s="210"/>
    </row>
    <row r="54" spans="2:8" ht="26.25" customHeight="1">
      <c r="B54" s="199" t="s">
        <v>370</v>
      </c>
      <c r="C54" s="292" t="s">
        <v>314</v>
      </c>
      <c r="D54" s="292"/>
      <c r="E54" s="292"/>
      <c r="F54" s="292"/>
      <c r="G54" s="210"/>
      <c r="H54" s="210"/>
    </row>
    <row r="55" spans="2:8" ht="13.5" customHeight="1">
      <c r="B55" s="200" t="s">
        <v>373</v>
      </c>
      <c r="C55" s="292" t="s">
        <v>315</v>
      </c>
      <c r="D55" s="292"/>
      <c r="E55" s="292"/>
      <c r="F55" s="292"/>
      <c r="G55" s="210"/>
      <c r="H55" s="210"/>
    </row>
    <row r="56" spans="2:8" ht="15" customHeight="1">
      <c r="B56" s="200" t="s">
        <v>374</v>
      </c>
      <c r="C56" s="292" t="s">
        <v>316</v>
      </c>
      <c r="D56" s="292"/>
      <c r="E56" s="292"/>
      <c r="F56" s="292"/>
      <c r="G56" s="210"/>
      <c r="H56" s="210"/>
    </row>
    <row r="57" spans="2:8" ht="13.5" customHeight="1">
      <c r="B57" s="200" t="s">
        <v>375</v>
      </c>
      <c r="C57" s="292" t="s">
        <v>317</v>
      </c>
      <c r="D57" s="292"/>
      <c r="E57" s="292"/>
      <c r="F57" s="292"/>
      <c r="G57" s="210"/>
      <c r="H57" s="210"/>
    </row>
    <row r="58" spans="2:8" ht="13.5" customHeight="1">
      <c r="B58" s="200" t="s">
        <v>378</v>
      </c>
      <c r="C58" s="292" t="s">
        <v>379</v>
      </c>
      <c r="D58" s="292"/>
      <c r="E58" s="292"/>
      <c r="F58" s="292"/>
      <c r="G58" s="210"/>
      <c r="H58" s="210"/>
    </row>
    <row r="59" spans="2:8" ht="16.5" customHeight="1">
      <c r="B59" s="200" t="s">
        <v>388</v>
      </c>
      <c r="C59" s="292" t="s">
        <v>381</v>
      </c>
      <c r="D59" s="292"/>
      <c r="E59" s="292"/>
      <c r="F59" s="292"/>
      <c r="G59" s="210"/>
      <c r="H59" s="210"/>
    </row>
    <row r="60" spans="2:8" ht="26.25" customHeight="1">
      <c r="B60" s="200" t="s">
        <v>376</v>
      </c>
      <c r="C60" s="292" t="s">
        <v>396</v>
      </c>
      <c r="D60" s="292"/>
      <c r="E60" s="292"/>
      <c r="F60" s="292"/>
      <c r="G60" s="210"/>
      <c r="H60" s="210"/>
    </row>
    <row r="61" spans="2:8" ht="25.5" customHeight="1">
      <c r="B61" s="200" t="s">
        <v>377</v>
      </c>
      <c r="C61" s="292" t="s">
        <v>298</v>
      </c>
      <c r="D61" s="292"/>
      <c r="E61" s="292"/>
      <c r="F61" s="292"/>
      <c r="G61" s="210"/>
      <c r="H61" s="210"/>
    </row>
    <row r="62" spans="2:8" ht="39.75" customHeight="1">
      <c r="B62" s="200" t="s">
        <v>387</v>
      </c>
      <c r="C62" s="292" t="s">
        <v>409</v>
      </c>
      <c r="D62" s="292"/>
      <c r="E62" s="292"/>
      <c r="F62" s="292"/>
      <c r="G62" s="210"/>
      <c r="H62" s="210"/>
    </row>
    <row r="63" spans="2:8" ht="43.5" customHeight="1">
      <c r="B63" s="202" t="s">
        <v>386</v>
      </c>
      <c r="C63" s="292" t="s">
        <v>410</v>
      </c>
      <c r="D63" s="292"/>
      <c r="E63" s="292"/>
      <c r="F63" s="292"/>
      <c r="G63" s="210"/>
      <c r="H63" s="210"/>
    </row>
    <row r="64" spans="2:8" ht="25.5" customHeight="1">
      <c r="B64" s="202"/>
      <c r="C64" s="204">
        <v>0</v>
      </c>
      <c r="D64" s="292" t="s">
        <v>318</v>
      </c>
      <c r="E64" s="292"/>
      <c r="F64" s="292"/>
      <c r="G64" s="210"/>
      <c r="H64" s="207"/>
    </row>
    <row r="65" spans="2:8" ht="29.25" customHeight="1">
      <c r="B65" s="201"/>
      <c r="C65" s="205" t="s">
        <v>299</v>
      </c>
      <c r="D65" s="292" t="s">
        <v>300</v>
      </c>
      <c r="E65" s="292"/>
      <c r="F65" s="292"/>
      <c r="G65" s="210"/>
      <c r="H65" s="210"/>
    </row>
    <row r="66" spans="2:8" ht="28.5" customHeight="1">
      <c r="B66" s="201"/>
      <c r="C66" s="205" t="s">
        <v>299</v>
      </c>
      <c r="D66" s="292" t="s">
        <v>301</v>
      </c>
      <c r="E66" s="292"/>
      <c r="F66" s="292"/>
      <c r="G66" s="210"/>
      <c r="H66" s="210"/>
    </row>
    <row r="67" spans="3:8" ht="27" customHeight="1">
      <c r="C67" s="205" t="s">
        <v>302</v>
      </c>
      <c r="D67" s="292" t="s">
        <v>303</v>
      </c>
      <c r="E67" s="292"/>
      <c r="F67" s="292"/>
      <c r="G67" s="210"/>
      <c r="H67" s="210"/>
    </row>
    <row r="69" spans="4:7" ht="13.5">
      <c r="D69" s="292"/>
      <c r="E69" s="292"/>
      <c r="F69" s="292"/>
      <c r="G69" s="292"/>
    </row>
  </sheetData>
  <sheetProtection password="DCD0" sheet="1" objects="1" scenarios="1" selectLockedCells="1"/>
  <mergeCells count="37">
    <mergeCell ref="C55:F55"/>
    <mergeCell ref="C56:F56"/>
    <mergeCell ref="C57:F57"/>
    <mergeCell ref="C63:F63"/>
    <mergeCell ref="D69:G69"/>
    <mergeCell ref="D64:F64"/>
    <mergeCell ref="D65:F65"/>
    <mergeCell ref="D66:F66"/>
    <mergeCell ref="D67:F67"/>
    <mergeCell ref="D18:E18"/>
    <mergeCell ref="C50:F50"/>
    <mergeCell ref="C51:F51"/>
    <mergeCell ref="C52:F52"/>
    <mergeCell ref="C25:E25"/>
    <mergeCell ref="C26:D26"/>
    <mergeCell ref="C27:D27"/>
    <mergeCell ref="C43:F43"/>
    <mergeCell ref="C54:F54"/>
    <mergeCell ref="B40:F40"/>
    <mergeCell ref="D17:E17"/>
    <mergeCell ref="B34:E34"/>
    <mergeCell ref="B1:D1"/>
    <mergeCell ref="B2:D2"/>
    <mergeCell ref="B3:D3"/>
    <mergeCell ref="D15:E15"/>
    <mergeCell ref="D16:E16"/>
    <mergeCell ref="B4:D4"/>
    <mergeCell ref="C60:F60"/>
    <mergeCell ref="C61:F61"/>
    <mergeCell ref="C58:F58"/>
    <mergeCell ref="C59:F59"/>
    <mergeCell ref="C62:F62"/>
    <mergeCell ref="C24:E24"/>
    <mergeCell ref="C47:F47"/>
    <mergeCell ref="C48:F48"/>
    <mergeCell ref="C49:F49"/>
    <mergeCell ref="C53:F53"/>
  </mergeCells>
  <dataValidations count="5">
    <dataValidation type="list" allowBlank="1" showInputMessage="1" showErrorMessage="1" sqref="F9 F12">
      <formula1>YesNo</formula1>
    </dataValidation>
    <dataValidation type="list" allowBlank="1" showInputMessage="1" showErrorMessage="1" sqref="D15:E17">
      <formula1>CCC_Flexibility_Categorical_Programs</formula1>
    </dataValidation>
    <dataValidation type="whole" showInputMessage="1" showErrorMessage="1" errorTitle="Whole Numbers Only" error="Please enter whole numbers only." sqref="F30:F31">
      <formula1>0</formula1>
      <formula2>1000000000</formula2>
    </dataValidation>
    <dataValidation type="whole" operator="greaterThanOrEqual" allowBlank="1" showInputMessage="1" showErrorMessage="1" errorTitle="Please enter whole numbers only" error="Please enter whole numbers only" sqref="F7">
      <formula1>0</formula1>
    </dataValidation>
    <dataValidation type="whole" operator="greaterThanOrEqual" allowBlank="1" showInputMessage="1" showErrorMessage="1" errorTitle="Please enter whole numbers only." error="Please enter whole numbers only." sqref="F15:F17">
      <formula1>0</formula1>
    </dataValidation>
  </dataValidations>
  <printOptions horizontalCentered="1"/>
  <pageMargins left="0.25" right="0.25" top="0.75" bottom="0.75" header="0.3" footer="0.3"/>
  <pageSetup horizontalDpi="600" verticalDpi="600" orientation="portrait" r:id="rId1"/>
  <headerFooter>
    <oddFooter>&amp;L&amp;8Matriculation 2012-13 Year End Expenditures Report
(REV. 9/2013)&amp;C&amp;8Date Printed
&amp;D&amp;R&amp;8Page &amp;P of &amp;N</oddFooter>
  </headerFooter>
  <rowBreaks count="1" manualBreakCount="1">
    <brk id="39" max="255" man="1"/>
  </rowBreaks>
</worksheet>
</file>

<file path=xl/worksheets/sheet4.xml><?xml version="1.0" encoding="utf-8"?>
<worksheet xmlns="http://schemas.openxmlformats.org/spreadsheetml/2006/main" xmlns:r="http://schemas.openxmlformats.org/officeDocument/2006/relationships">
  <sheetPr codeName="Sheet4"/>
  <dimension ref="A1:K96"/>
  <sheetViews>
    <sheetView showGridLines="0" workbookViewId="0" topLeftCell="A7">
      <selection activeCell="F19" sqref="F19"/>
    </sheetView>
  </sheetViews>
  <sheetFormatPr defaultColWidth="2.7109375" defaultRowHeight="12.75"/>
  <cols>
    <col min="1" max="1" width="7.28125" style="40" customWidth="1"/>
    <col min="2" max="2" width="3.8515625" style="40" customWidth="1"/>
    <col min="3" max="3" width="35.421875" style="40" customWidth="1"/>
    <col min="4" max="4" width="10.7109375" style="40" customWidth="1"/>
    <col min="5" max="11" width="11.28125" style="40" customWidth="1"/>
    <col min="12" max="16384" width="2.7109375" style="40" customWidth="1"/>
  </cols>
  <sheetData>
    <row r="1" spans="1:11" s="63" customFormat="1" ht="17.25">
      <c r="A1" s="311" t="str">
        <f>'Part I Funding'!B1</f>
        <v>2012-13</v>
      </c>
      <c r="B1" s="311"/>
      <c r="C1" s="311"/>
      <c r="D1" s="62"/>
      <c r="E1" s="62"/>
      <c r="H1" s="39"/>
      <c r="J1" s="99"/>
      <c r="K1" s="99"/>
    </row>
    <row r="2" spans="1:11" ht="17.25">
      <c r="A2" s="312" t="str">
        <f>'Part I Funding'!B2</f>
        <v> </v>
      </c>
      <c r="B2" s="312"/>
      <c r="C2" s="312"/>
      <c r="D2" s="64"/>
      <c r="E2" s="64"/>
      <c r="H2" s="39"/>
      <c r="J2" s="100"/>
      <c r="K2" s="100"/>
    </row>
    <row r="3" spans="1:11" ht="17.25">
      <c r="A3" s="313" t="str">
        <f>'Part I Funding'!B3</f>
        <v> </v>
      </c>
      <c r="B3" s="313"/>
      <c r="C3" s="313"/>
      <c r="E3" s="65"/>
      <c r="F3" s="65"/>
      <c r="I3" s="66"/>
      <c r="J3" s="53"/>
      <c r="K3" s="53"/>
    </row>
    <row r="4" spans="1:11" ht="15.75">
      <c r="A4" s="315" t="str">
        <f>'Part I Funding'!B4</f>
        <v> </v>
      </c>
      <c r="B4" s="315"/>
      <c r="C4" s="315"/>
      <c r="D4" s="65"/>
      <c r="E4" s="65"/>
      <c r="F4" s="65"/>
      <c r="G4" s="66"/>
      <c r="H4" s="66"/>
      <c r="I4" s="66"/>
      <c r="J4" s="66"/>
      <c r="K4" s="67"/>
    </row>
    <row r="5" spans="1:11" ht="3.75" customHeight="1">
      <c r="A5" s="62"/>
      <c r="B5" s="43"/>
      <c r="C5" s="65"/>
      <c r="D5" s="65"/>
      <c r="E5" s="65"/>
      <c r="F5" s="65"/>
      <c r="G5" s="66"/>
      <c r="H5" s="66"/>
      <c r="I5" s="66"/>
      <c r="J5" s="66"/>
      <c r="K5" s="67"/>
    </row>
    <row r="6" spans="1:11" ht="15">
      <c r="A6" s="104" t="s">
        <v>403</v>
      </c>
      <c r="B6" s="43"/>
      <c r="C6" s="65"/>
      <c r="D6" s="65"/>
      <c r="E6" s="65"/>
      <c r="F6" s="65"/>
      <c r="G6" s="66"/>
      <c r="H6" s="66"/>
      <c r="I6" s="66"/>
      <c r="J6" s="66"/>
      <c r="K6" s="67"/>
    </row>
    <row r="7" spans="1:11" ht="40.5" customHeight="1">
      <c r="A7" s="335" t="s">
        <v>288</v>
      </c>
      <c r="B7" s="335"/>
      <c r="C7" s="335"/>
      <c r="D7" s="335"/>
      <c r="E7" s="335"/>
      <c r="F7" s="335"/>
      <c r="G7" s="335"/>
      <c r="H7" s="335"/>
      <c r="I7" s="335"/>
      <c r="J7" s="335"/>
      <c r="K7" s="335"/>
    </row>
    <row r="8" spans="1:11" s="68" customFormat="1" ht="30" customHeight="1">
      <c r="A8" s="170"/>
      <c r="B8" s="320" t="s">
        <v>11</v>
      </c>
      <c r="C8" s="320"/>
      <c r="D8" s="171"/>
      <c r="E8" s="169" t="s">
        <v>0</v>
      </c>
      <c r="F8" s="169" t="s">
        <v>24</v>
      </c>
      <c r="G8" s="169" t="s">
        <v>27</v>
      </c>
      <c r="H8" s="169" t="s">
        <v>28</v>
      </c>
      <c r="I8" s="169" t="s">
        <v>25</v>
      </c>
      <c r="J8" s="169" t="s">
        <v>26</v>
      </c>
      <c r="K8" s="169" t="s">
        <v>1</v>
      </c>
    </row>
    <row r="9" spans="1:11" s="53" customFormat="1" ht="25.5">
      <c r="A9" s="314">
        <v>1000</v>
      </c>
      <c r="B9" s="69" t="s">
        <v>20</v>
      </c>
      <c r="C9" s="69"/>
      <c r="D9" s="70" t="s">
        <v>225</v>
      </c>
      <c r="E9" s="71"/>
      <c r="F9" s="71"/>
      <c r="G9" s="71"/>
      <c r="H9" s="71"/>
      <c r="I9" s="71"/>
      <c r="J9" s="71"/>
      <c r="K9" s="71"/>
    </row>
    <row r="10" spans="1:11" ht="13.5">
      <c r="A10" s="314"/>
      <c r="B10" s="318"/>
      <c r="C10" s="319"/>
      <c r="D10" s="191"/>
      <c r="E10" s="186">
        <v>0</v>
      </c>
      <c r="F10" s="186">
        <v>0</v>
      </c>
      <c r="G10" s="186">
        <v>0</v>
      </c>
      <c r="H10" s="186">
        <v>0</v>
      </c>
      <c r="I10" s="186">
        <v>0</v>
      </c>
      <c r="J10" s="186">
        <v>0</v>
      </c>
      <c r="K10" s="73">
        <f>ROUND(SUM(E10:J10),0)</f>
        <v>0</v>
      </c>
    </row>
    <row r="11" spans="1:11" ht="15.75" customHeight="1">
      <c r="A11" s="314"/>
      <c r="B11" s="318"/>
      <c r="C11" s="319"/>
      <c r="D11" s="191"/>
      <c r="E11" s="186">
        <v>0</v>
      </c>
      <c r="F11" s="186">
        <v>0</v>
      </c>
      <c r="G11" s="186">
        <v>0</v>
      </c>
      <c r="H11" s="186">
        <v>0</v>
      </c>
      <c r="I11" s="186">
        <v>0</v>
      </c>
      <c r="J11" s="186">
        <v>0</v>
      </c>
      <c r="K11" s="73">
        <f>ROUND(SUM(E11:J11),0)</f>
        <v>0</v>
      </c>
    </row>
    <row r="12" spans="1:11" ht="15.75" customHeight="1">
      <c r="A12" s="314"/>
      <c r="B12" s="318"/>
      <c r="C12" s="319"/>
      <c r="D12" s="191"/>
      <c r="E12" s="186">
        <v>0</v>
      </c>
      <c r="F12" s="186">
        <v>0</v>
      </c>
      <c r="G12" s="186">
        <v>0</v>
      </c>
      <c r="H12" s="186">
        <v>0</v>
      </c>
      <c r="I12" s="186">
        <v>0</v>
      </c>
      <c r="J12" s="186">
        <v>0</v>
      </c>
      <c r="K12" s="73">
        <f>ROUND(SUM(E12:J12),0)</f>
        <v>0</v>
      </c>
    </row>
    <row r="13" spans="1:11" s="53" customFormat="1" ht="25.5">
      <c r="A13" s="314">
        <v>2000</v>
      </c>
      <c r="B13" s="316" t="s">
        <v>21</v>
      </c>
      <c r="C13" s="317"/>
      <c r="D13" s="70" t="s">
        <v>225</v>
      </c>
      <c r="E13" s="71"/>
      <c r="F13" s="71"/>
      <c r="G13" s="71"/>
      <c r="H13" s="71"/>
      <c r="I13" s="71"/>
      <c r="J13" s="71"/>
      <c r="K13" s="71"/>
    </row>
    <row r="14" spans="1:11" ht="15.75" customHeight="1">
      <c r="A14" s="314"/>
      <c r="B14" s="318"/>
      <c r="C14" s="319"/>
      <c r="D14" s="192"/>
      <c r="E14" s="186">
        <v>0</v>
      </c>
      <c r="F14" s="186">
        <v>0</v>
      </c>
      <c r="G14" s="186">
        <v>0</v>
      </c>
      <c r="H14" s="186">
        <v>0</v>
      </c>
      <c r="I14" s="186">
        <v>0</v>
      </c>
      <c r="J14" s="186">
        <v>0</v>
      </c>
      <c r="K14" s="73">
        <f>ROUND(SUM(E14:J14),0)</f>
        <v>0</v>
      </c>
    </row>
    <row r="15" spans="1:11" ht="15.75" customHeight="1">
      <c r="A15" s="314"/>
      <c r="B15" s="318"/>
      <c r="C15" s="319"/>
      <c r="D15" s="192"/>
      <c r="E15" s="186">
        <v>0</v>
      </c>
      <c r="F15" s="186">
        <v>0</v>
      </c>
      <c r="G15" s="186">
        <v>0</v>
      </c>
      <c r="H15" s="186">
        <v>0</v>
      </c>
      <c r="I15" s="186">
        <v>0</v>
      </c>
      <c r="J15" s="186">
        <v>0</v>
      </c>
      <c r="K15" s="73">
        <f>ROUND(SUM(E15:J15),0)</f>
        <v>0</v>
      </c>
    </row>
    <row r="16" spans="1:11" ht="15.75" customHeight="1">
      <c r="A16" s="314"/>
      <c r="B16" s="318"/>
      <c r="C16" s="319"/>
      <c r="D16" s="192"/>
      <c r="E16" s="186">
        <v>0</v>
      </c>
      <c r="F16" s="186">
        <v>0</v>
      </c>
      <c r="G16" s="186">
        <v>0</v>
      </c>
      <c r="H16" s="186">
        <v>0</v>
      </c>
      <c r="I16" s="186">
        <v>0</v>
      </c>
      <c r="J16" s="186">
        <v>0</v>
      </c>
      <c r="K16" s="73">
        <f>ROUND(SUM(E16:J16),0)</f>
        <v>0</v>
      </c>
    </row>
    <row r="17" spans="1:11" s="53" customFormat="1" ht="13.5">
      <c r="A17" s="314">
        <v>3000</v>
      </c>
      <c r="B17" s="322" t="s">
        <v>12</v>
      </c>
      <c r="C17" s="322"/>
      <c r="D17" s="322"/>
      <c r="E17" s="322"/>
      <c r="F17" s="322"/>
      <c r="G17" s="322"/>
      <c r="H17" s="322"/>
      <c r="I17" s="322"/>
      <c r="J17" s="322"/>
      <c r="K17" s="322"/>
    </row>
    <row r="18" spans="1:11" ht="15.75" customHeight="1">
      <c r="A18" s="314"/>
      <c r="B18" s="323"/>
      <c r="C18" s="324"/>
      <c r="D18" s="325"/>
      <c r="E18" s="186">
        <v>0</v>
      </c>
      <c r="F18" s="186">
        <v>0</v>
      </c>
      <c r="G18" s="186">
        <v>0</v>
      </c>
      <c r="H18" s="186">
        <v>0</v>
      </c>
      <c r="I18" s="186">
        <v>0</v>
      </c>
      <c r="J18" s="186">
        <v>0</v>
      </c>
      <c r="K18" s="73">
        <f>ROUND(SUM(E18:J18),0)</f>
        <v>0</v>
      </c>
    </row>
    <row r="19" spans="1:11" ht="15.75" customHeight="1">
      <c r="A19" s="314"/>
      <c r="B19" s="323"/>
      <c r="C19" s="324"/>
      <c r="D19" s="325"/>
      <c r="E19" s="186">
        <v>0</v>
      </c>
      <c r="F19" s="186">
        <v>0</v>
      </c>
      <c r="G19" s="186">
        <v>0</v>
      </c>
      <c r="H19" s="186">
        <v>0</v>
      </c>
      <c r="I19" s="186">
        <v>0</v>
      </c>
      <c r="J19" s="186">
        <v>0</v>
      </c>
      <c r="K19" s="73">
        <f>ROUND(SUM(E19:J19),0)</f>
        <v>0</v>
      </c>
    </row>
    <row r="20" spans="1:11" s="49" customFormat="1" ht="15.75" customHeight="1">
      <c r="A20" s="321"/>
      <c r="B20" s="326"/>
      <c r="C20" s="327"/>
      <c r="D20" s="328"/>
      <c r="E20" s="186">
        <v>0</v>
      </c>
      <c r="F20" s="186">
        <v>0</v>
      </c>
      <c r="G20" s="186">
        <v>0</v>
      </c>
      <c r="H20" s="186">
        <v>0</v>
      </c>
      <c r="I20" s="186">
        <v>0</v>
      </c>
      <c r="J20" s="186">
        <v>0</v>
      </c>
      <c r="K20" s="73">
        <f>ROUND(SUM(E20:J20),0)</f>
        <v>0</v>
      </c>
    </row>
    <row r="21" spans="1:11" s="52" customFormat="1" ht="13.5">
      <c r="A21" s="314">
        <v>4000</v>
      </c>
      <c r="B21" s="322" t="s">
        <v>17</v>
      </c>
      <c r="C21" s="322"/>
      <c r="D21" s="322"/>
      <c r="E21" s="322"/>
      <c r="F21" s="322"/>
      <c r="G21" s="322"/>
      <c r="H21" s="322"/>
      <c r="I21" s="322"/>
      <c r="J21" s="322"/>
      <c r="K21" s="322"/>
    </row>
    <row r="22" spans="1:11" ht="15.75" customHeight="1">
      <c r="A22" s="314"/>
      <c r="B22" s="323"/>
      <c r="C22" s="324"/>
      <c r="D22" s="325"/>
      <c r="E22" s="186">
        <v>0</v>
      </c>
      <c r="F22" s="186">
        <v>0</v>
      </c>
      <c r="G22" s="186">
        <v>0</v>
      </c>
      <c r="H22" s="186">
        <v>0</v>
      </c>
      <c r="I22" s="186">
        <v>0</v>
      </c>
      <c r="J22" s="186">
        <v>0</v>
      </c>
      <c r="K22" s="73">
        <f>ROUND(SUM(E22:J22),0)</f>
        <v>0</v>
      </c>
    </row>
    <row r="23" spans="1:11" ht="15.75" customHeight="1">
      <c r="A23" s="314"/>
      <c r="B23" s="323"/>
      <c r="C23" s="324"/>
      <c r="D23" s="325"/>
      <c r="E23" s="186">
        <v>0</v>
      </c>
      <c r="F23" s="186">
        <v>0</v>
      </c>
      <c r="G23" s="186">
        <v>0</v>
      </c>
      <c r="H23" s="186">
        <v>0</v>
      </c>
      <c r="I23" s="186">
        <v>0</v>
      </c>
      <c r="J23" s="186">
        <v>0</v>
      </c>
      <c r="K23" s="73">
        <f>ROUND(SUM(E23:J23),0)</f>
        <v>0</v>
      </c>
    </row>
    <row r="24" spans="1:11" s="53" customFormat="1" ht="13.5">
      <c r="A24" s="314">
        <v>5000</v>
      </c>
      <c r="B24" s="322" t="s">
        <v>224</v>
      </c>
      <c r="C24" s="322"/>
      <c r="D24" s="322"/>
      <c r="E24" s="322"/>
      <c r="F24" s="322"/>
      <c r="G24" s="322"/>
      <c r="H24" s="322"/>
      <c r="I24" s="322"/>
      <c r="J24" s="322"/>
      <c r="K24" s="322"/>
    </row>
    <row r="25" spans="1:11" ht="15.75" customHeight="1">
      <c r="A25" s="314"/>
      <c r="B25" s="323"/>
      <c r="C25" s="324"/>
      <c r="D25" s="325"/>
      <c r="E25" s="186">
        <v>0</v>
      </c>
      <c r="F25" s="186">
        <v>0</v>
      </c>
      <c r="G25" s="186">
        <v>0</v>
      </c>
      <c r="H25" s="186">
        <v>0</v>
      </c>
      <c r="I25" s="186">
        <v>0</v>
      </c>
      <c r="J25" s="186">
        <v>0</v>
      </c>
      <c r="K25" s="73">
        <f>ROUND(SUM(E25:J25),0)</f>
        <v>0</v>
      </c>
    </row>
    <row r="26" spans="1:11" s="49" customFormat="1" ht="15.75" customHeight="1">
      <c r="A26" s="321"/>
      <c r="B26" s="326"/>
      <c r="C26" s="327"/>
      <c r="D26" s="328"/>
      <c r="E26" s="186">
        <v>0</v>
      </c>
      <c r="F26" s="186">
        <v>0</v>
      </c>
      <c r="G26" s="186">
        <v>0</v>
      </c>
      <c r="H26" s="186">
        <v>0</v>
      </c>
      <c r="I26" s="186">
        <v>0</v>
      </c>
      <c r="J26" s="186">
        <v>0</v>
      </c>
      <c r="K26" s="73">
        <f>ROUND(SUM(E26:J26),0)</f>
        <v>0</v>
      </c>
    </row>
    <row r="27" spans="1:11" s="52" customFormat="1" ht="13.5">
      <c r="A27" s="314">
        <v>6000</v>
      </c>
      <c r="B27" s="322" t="s">
        <v>13</v>
      </c>
      <c r="C27" s="322"/>
      <c r="D27" s="322"/>
      <c r="E27" s="322"/>
      <c r="F27" s="322"/>
      <c r="G27" s="322"/>
      <c r="H27" s="322"/>
      <c r="I27" s="322"/>
      <c r="J27" s="322"/>
      <c r="K27" s="322"/>
    </row>
    <row r="28" spans="1:11" ht="15.75" customHeight="1">
      <c r="A28" s="314"/>
      <c r="B28" s="323"/>
      <c r="C28" s="324"/>
      <c r="D28" s="325"/>
      <c r="E28" s="186">
        <v>0</v>
      </c>
      <c r="F28" s="186">
        <v>0</v>
      </c>
      <c r="G28" s="186">
        <v>0</v>
      </c>
      <c r="H28" s="186">
        <v>0</v>
      </c>
      <c r="I28" s="186">
        <v>0</v>
      </c>
      <c r="J28" s="186">
        <v>0</v>
      </c>
      <c r="K28" s="73">
        <f>ROUND(SUM(E28:J28),0)</f>
        <v>0</v>
      </c>
    </row>
    <row r="29" spans="1:11" ht="15.75" customHeight="1">
      <c r="A29" s="314"/>
      <c r="B29" s="323"/>
      <c r="C29" s="324"/>
      <c r="D29" s="325"/>
      <c r="E29" s="186">
        <v>0</v>
      </c>
      <c r="F29" s="186">
        <v>0</v>
      </c>
      <c r="G29" s="186">
        <v>0</v>
      </c>
      <c r="H29" s="186">
        <v>0</v>
      </c>
      <c r="I29" s="186">
        <v>0</v>
      </c>
      <c r="J29" s="186">
        <v>0</v>
      </c>
      <c r="K29" s="73">
        <f>ROUND(SUM(E29:J29),0)</f>
        <v>0</v>
      </c>
    </row>
    <row r="30" spans="1:11" s="53" customFormat="1" ht="13.5">
      <c r="A30" s="314">
        <v>7000</v>
      </c>
      <c r="B30" s="322" t="s">
        <v>16</v>
      </c>
      <c r="C30" s="322"/>
      <c r="D30" s="322"/>
      <c r="E30" s="322"/>
      <c r="F30" s="322"/>
      <c r="G30" s="322"/>
      <c r="H30" s="322"/>
      <c r="I30" s="322"/>
      <c r="J30" s="322"/>
      <c r="K30" s="322"/>
    </row>
    <row r="31" spans="1:11" ht="15.75" customHeight="1">
      <c r="A31" s="314"/>
      <c r="B31" s="323"/>
      <c r="C31" s="324"/>
      <c r="D31" s="325"/>
      <c r="E31" s="186">
        <v>0</v>
      </c>
      <c r="F31" s="186">
        <v>0</v>
      </c>
      <c r="G31" s="186">
        <v>0</v>
      </c>
      <c r="H31" s="186">
        <v>0</v>
      </c>
      <c r="I31" s="186">
        <v>0</v>
      </c>
      <c r="J31" s="186">
        <v>0</v>
      </c>
      <c r="K31" s="73">
        <f>ROUND(SUM(E31:J31),0)</f>
        <v>0</v>
      </c>
    </row>
    <row r="32" spans="1:11" ht="15.75" customHeight="1">
      <c r="A32" s="314"/>
      <c r="B32" s="323"/>
      <c r="C32" s="324"/>
      <c r="D32" s="325"/>
      <c r="E32" s="186">
        <v>0</v>
      </c>
      <c r="F32" s="186">
        <v>0</v>
      </c>
      <c r="G32" s="186">
        <v>0</v>
      </c>
      <c r="H32" s="186">
        <v>0</v>
      </c>
      <c r="I32" s="186">
        <v>0</v>
      </c>
      <c r="J32" s="186">
        <v>0</v>
      </c>
      <c r="K32" s="73">
        <f>ROUND(SUM(E32:J32),0)</f>
        <v>0</v>
      </c>
    </row>
    <row r="33" spans="1:10" ht="13.5">
      <c r="A33" s="338" t="s">
        <v>18</v>
      </c>
      <c r="B33" s="339"/>
      <c r="C33" s="339"/>
      <c r="D33" s="340"/>
      <c r="E33" s="72">
        <f aca="true" t="shared" si="0" ref="E33:J33">ROUND(SUM(E10:E32),0)</f>
        <v>0</v>
      </c>
      <c r="F33" s="72">
        <f t="shared" si="0"/>
        <v>0</v>
      </c>
      <c r="G33" s="72">
        <f t="shared" si="0"/>
        <v>0</v>
      </c>
      <c r="H33" s="72">
        <f t="shared" si="0"/>
        <v>0</v>
      </c>
      <c r="I33" s="72">
        <f t="shared" si="0"/>
        <v>0</v>
      </c>
      <c r="J33" s="72">
        <f t="shared" si="0"/>
        <v>0</v>
      </c>
    </row>
    <row r="34" spans="1:11" ht="13.5" customHeight="1">
      <c r="A34" s="75"/>
      <c r="B34" s="76"/>
      <c r="C34" s="76"/>
      <c r="D34" s="76"/>
      <c r="E34" s="76"/>
      <c r="F34" s="76"/>
      <c r="G34" s="76"/>
      <c r="H34" s="76"/>
      <c r="I34" s="76"/>
      <c r="J34" s="55" t="s">
        <v>306</v>
      </c>
      <c r="K34" s="72">
        <f>ROUND(SUM(K10:K32),0)</f>
        <v>0</v>
      </c>
    </row>
    <row r="35" spans="1:11" ht="13.5" customHeight="1">
      <c r="A35" s="242"/>
      <c r="B35" s="51"/>
      <c r="C35" s="51"/>
      <c r="D35" s="51"/>
      <c r="E35" s="51"/>
      <c r="F35" s="51"/>
      <c r="G35" s="51"/>
      <c r="H35" s="51"/>
      <c r="I35" s="51"/>
      <c r="J35" s="57"/>
      <c r="K35" s="243"/>
    </row>
    <row r="37" spans="1:11" ht="30.75" customHeight="1">
      <c r="A37" s="285" t="s">
        <v>296</v>
      </c>
      <c r="B37" s="285"/>
      <c r="C37" s="285"/>
      <c r="D37" s="285"/>
      <c r="E37" s="285"/>
      <c r="F37" s="285"/>
      <c r="G37" s="285"/>
      <c r="H37" s="285"/>
      <c r="I37" s="285"/>
      <c r="J37" s="285"/>
      <c r="K37" s="285"/>
    </row>
    <row r="38" spans="1:11" ht="18.75" customHeight="1">
      <c r="A38" s="61"/>
      <c r="B38" s="61"/>
      <c r="C38" s="61"/>
      <c r="D38" s="61"/>
      <c r="E38" s="61"/>
      <c r="F38" s="61"/>
      <c r="G38" s="61"/>
      <c r="H38" s="61"/>
      <c r="I38" s="61"/>
      <c r="J38" s="61"/>
      <c r="K38" s="61"/>
    </row>
    <row r="39" ht="12.75" customHeight="1"/>
    <row r="40" spans="1:11" ht="28.5" customHeight="1">
      <c r="A40" s="373" t="s">
        <v>278</v>
      </c>
      <c r="B40" s="373"/>
      <c r="C40" s="373"/>
      <c r="D40" s="373"/>
      <c r="E40" s="373"/>
      <c r="F40" s="373"/>
      <c r="G40" s="373"/>
      <c r="H40" s="373"/>
      <c r="I40" s="373"/>
      <c r="J40" s="373"/>
      <c r="K40" s="373"/>
    </row>
    <row r="41" ht="26.25" customHeight="1"/>
    <row r="42" spans="1:11" ht="358.5" customHeight="1">
      <c r="A42" s="278" t="s">
        <v>398</v>
      </c>
      <c r="B42" s="278"/>
      <c r="C42" s="278"/>
      <c r="D42" s="278"/>
      <c r="E42" s="278"/>
      <c r="F42" s="278"/>
      <c r="G42" s="278"/>
      <c r="H42" s="278"/>
      <c r="I42" s="278"/>
      <c r="J42" s="278"/>
      <c r="K42" s="278"/>
    </row>
    <row r="44" spans="1:11" ht="29.25" customHeight="1">
      <c r="A44" s="374" t="s">
        <v>258</v>
      </c>
      <c r="B44" s="374"/>
      <c r="C44" s="374"/>
      <c r="D44" s="374"/>
      <c r="E44" s="374"/>
      <c r="F44" s="374"/>
      <c r="G44" s="374"/>
      <c r="H44" s="374"/>
      <c r="I44" s="374"/>
      <c r="J44" s="374"/>
      <c r="K44" s="374"/>
    </row>
    <row r="45" ht="3" customHeight="1"/>
    <row r="46" spans="1:11" ht="12" customHeight="1">
      <c r="A46" s="336" t="s">
        <v>226</v>
      </c>
      <c r="B46" s="330"/>
      <c r="C46" s="330"/>
      <c r="D46" s="337"/>
      <c r="E46" s="329" t="s">
        <v>227</v>
      </c>
      <c r="F46" s="330"/>
      <c r="G46" s="330"/>
      <c r="H46" s="330"/>
      <c r="I46" s="330"/>
      <c r="J46" s="330"/>
      <c r="K46" s="331"/>
    </row>
    <row r="47" spans="1:11" ht="12" customHeight="1">
      <c r="A47" s="349" t="s">
        <v>399</v>
      </c>
      <c r="B47" s="333"/>
      <c r="C47" s="333"/>
      <c r="D47" s="350"/>
      <c r="E47" s="332" t="s">
        <v>228</v>
      </c>
      <c r="F47" s="333"/>
      <c r="G47" s="333"/>
      <c r="H47" s="333"/>
      <c r="I47" s="333"/>
      <c r="J47" s="333"/>
      <c r="K47" s="334"/>
    </row>
    <row r="48" spans="1:11" s="159" customFormat="1" ht="15" customHeight="1">
      <c r="A48" s="172">
        <v>1100</v>
      </c>
      <c r="B48" s="345" t="s">
        <v>229</v>
      </c>
      <c r="C48" s="351"/>
      <c r="D48" s="352"/>
      <c r="E48" s="173">
        <v>1100</v>
      </c>
      <c r="F48" s="364" t="s">
        <v>230</v>
      </c>
      <c r="G48" s="364"/>
      <c r="H48" s="364"/>
      <c r="I48" s="364"/>
      <c r="J48" s="364"/>
      <c r="K48" s="365"/>
    </row>
    <row r="49" spans="1:11" s="159" customFormat="1" ht="13.5">
      <c r="A49" s="174"/>
      <c r="B49" s="347"/>
      <c r="C49" s="353"/>
      <c r="D49" s="354"/>
      <c r="E49" s="175">
        <v>1300</v>
      </c>
      <c r="F49" s="371" t="s">
        <v>231</v>
      </c>
      <c r="G49" s="371"/>
      <c r="H49" s="371"/>
      <c r="I49" s="371"/>
      <c r="J49" s="371"/>
      <c r="K49" s="372"/>
    </row>
    <row r="50" spans="1:11" s="159" customFormat="1" ht="13.5">
      <c r="A50" s="341">
        <v>1210</v>
      </c>
      <c r="B50" s="345" t="s">
        <v>232</v>
      </c>
      <c r="C50" s="351"/>
      <c r="D50" s="352"/>
      <c r="E50" s="343">
        <v>1200</v>
      </c>
      <c r="F50" s="364" t="s">
        <v>233</v>
      </c>
      <c r="G50" s="364"/>
      <c r="H50" s="364"/>
      <c r="I50" s="364"/>
      <c r="J50" s="364"/>
      <c r="K50" s="365"/>
    </row>
    <row r="51" spans="1:11" s="159" customFormat="1" ht="13.5">
      <c r="A51" s="342"/>
      <c r="B51" s="360"/>
      <c r="C51" s="375"/>
      <c r="D51" s="376"/>
      <c r="E51" s="344"/>
      <c r="F51" s="362" t="s">
        <v>234</v>
      </c>
      <c r="G51" s="362"/>
      <c r="H51" s="362"/>
      <c r="I51" s="362"/>
      <c r="J51" s="362"/>
      <c r="K51" s="363"/>
    </row>
    <row r="52" spans="1:11" s="159" customFormat="1" ht="13.5">
      <c r="A52" s="341">
        <v>1220</v>
      </c>
      <c r="B52" s="345" t="s">
        <v>235</v>
      </c>
      <c r="C52" s="351"/>
      <c r="D52" s="352"/>
      <c r="E52" s="343">
        <v>1200</v>
      </c>
      <c r="F52" s="364" t="s">
        <v>233</v>
      </c>
      <c r="G52" s="364"/>
      <c r="H52" s="364"/>
      <c r="I52" s="364"/>
      <c r="J52" s="364"/>
      <c r="K52" s="365"/>
    </row>
    <row r="53" spans="1:11" s="159" customFormat="1" ht="13.5">
      <c r="A53" s="342"/>
      <c r="B53" s="360"/>
      <c r="C53" s="375"/>
      <c r="D53" s="376"/>
      <c r="E53" s="344"/>
      <c r="F53" s="362" t="s">
        <v>236</v>
      </c>
      <c r="G53" s="362"/>
      <c r="H53" s="362"/>
      <c r="I53" s="362"/>
      <c r="J53" s="362"/>
      <c r="K53" s="363"/>
    </row>
    <row r="54" spans="1:11" s="159" customFormat="1" ht="13.5">
      <c r="A54" s="341">
        <v>1230</v>
      </c>
      <c r="B54" s="345" t="s">
        <v>237</v>
      </c>
      <c r="C54" s="345"/>
      <c r="D54" s="346"/>
      <c r="E54" s="343">
        <v>1200</v>
      </c>
      <c r="F54" s="364" t="s">
        <v>233</v>
      </c>
      <c r="G54" s="364"/>
      <c r="H54" s="364"/>
      <c r="I54" s="364"/>
      <c r="J54" s="364"/>
      <c r="K54" s="365"/>
    </row>
    <row r="55" spans="1:11" s="159" customFormat="1" ht="13.5">
      <c r="A55" s="342"/>
      <c r="B55" s="347"/>
      <c r="C55" s="347"/>
      <c r="D55" s="348"/>
      <c r="E55" s="344"/>
      <c r="F55" s="362" t="s">
        <v>238</v>
      </c>
      <c r="G55" s="362"/>
      <c r="H55" s="362"/>
      <c r="I55" s="362"/>
      <c r="J55" s="362"/>
      <c r="K55" s="363"/>
    </row>
    <row r="56" spans="1:11" s="159" customFormat="1" ht="13.5">
      <c r="A56" s="341">
        <v>1240</v>
      </c>
      <c r="B56" s="345" t="s">
        <v>239</v>
      </c>
      <c r="C56" s="345"/>
      <c r="D56" s="346"/>
      <c r="E56" s="343">
        <v>1200</v>
      </c>
      <c r="F56" s="364" t="s">
        <v>233</v>
      </c>
      <c r="G56" s="364"/>
      <c r="H56" s="364"/>
      <c r="I56" s="364"/>
      <c r="J56" s="364"/>
      <c r="K56" s="365"/>
    </row>
    <row r="57" spans="1:11" s="159" customFormat="1" ht="13.5">
      <c r="A57" s="342"/>
      <c r="B57" s="347"/>
      <c r="C57" s="347"/>
      <c r="D57" s="348"/>
      <c r="E57" s="344"/>
      <c r="F57" s="362" t="s">
        <v>240</v>
      </c>
      <c r="G57" s="362"/>
      <c r="H57" s="362"/>
      <c r="I57" s="362"/>
      <c r="J57" s="362"/>
      <c r="K57" s="363"/>
    </row>
    <row r="58" spans="1:11" s="159" customFormat="1" ht="13.5">
      <c r="A58" s="341">
        <v>1400</v>
      </c>
      <c r="B58" s="345" t="s">
        <v>241</v>
      </c>
      <c r="C58" s="345"/>
      <c r="D58" s="346"/>
      <c r="E58" s="343">
        <v>1400</v>
      </c>
      <c r="F58" s="364" t="s">
        <v>401</v>
      </c>
      <c r="G58" s="364"/>
      <c r="H58" s="364"/>
      <c r="I58" s="364"/>
      <c r="J58" s="364"/>
      <c r="K58" s="365"/>
    </row>
    <row r="59" spans="1:11" s="159" customFormat="1" ht="9" customHeight="1">
      <c r="A59" s="355"/>
      <c r="B59" s="356" t="s">
        <v>242</v>
      </c>
      <c r="C59" s="356"/>
      <c r="D59" s="357"/>
      <c r="E59" s="358"/>
      <c r="F59" s="366"/>
      <c r="G59" s="366"/>
      <c r="H59" s="366"/>
      <c r="I59" s="366"/>
      <c r="J59" s="366"/>
      <c r="K59" s="367"/>
    </row>
    <row r="60" spans="1:11" s="159" customFormat="1" ht="13.5">
      <c r="A60" s="181">
        <v>1410</v>
      </c>
      <c r="B60" s="179"/>
      <c r="C60" s="178" t="s">
        <v>232</v>
      </c>
      <c r="D60" s="180"/>
      <c r="E60" s="358"/>
      <c r="F60" s="360"/>
      <c r="G60" s="179"/>
      <c r="H60" s="179"/>
      <c r="I60" s="179"/>
      <c r="J60" s="179"/>
      <c r="K60" s="182"/>
    </row>
    <row r="61" spans="1:11" s="159" customFormat="1" ht="13.5">
      <c r="A61" s="181">
        <v>1420</v>
      </c>
      <c r="B61" s="179"/>
      <c r="C61" s="178" t="s">
        <v>235</v>
      </c>
      <c r="D61" s="180"/>
      <c r="E61" s="358"/>
      <c r="F61" s="360"/>
      <c r="G61" s="179"/>
      <c r="H61" s="179"/>
      <c r="I61" s="179"/>
      <c r="J61" s="179"/>
      <c r="K61" s="182"/>
    </row>
    <row r="62" spans="1:11" s="159" customFormat="1" ht="13.5">
      <c r="A62" s="181">
        <v>1430</v>
      </c>
      <c r="B62" s="179"/>
      <c r="C62" s="178" t="s">
        <v>237</v>
      </c>
      <c r="D62" s="180"/>
      <c r="E62" s="358"/>
      <c r="F62" s="360"/>
      <c r="G62" s="179"/>
      <c r="H62" s="179"/>
      <c r="I62" s="179"/>
      <c r="J62" s="179"/>
      <c r="K62" s="182"/>
    </row>
    <row r="63" spans="1:11" s="159" customFormat="1" ht="13.5">
      <c r="A63" s="174">
        <v>1440</v>
      </c>
      <c r="B63" s="176"/>
      <c r="C63" s="175" t="s">
        <v>239</v>
      </c>
      <c r="D63" s="177"/>
      <c r="E63" s="344"/>
      <c r="F63" s="347"/>
      <c r="G63" s="176"/>
      <c r="H63" s="176"/>
      <c r="I63" s="176"/>
      <c r="J63" s="176"/>
      <c r="K63" s="183"/>
    </row>
    <row r="64" spans="1:11" s="159" customFormat="1" ht="13.5">
      <c r="A64" s="341">
        <v>2100</v>
      </c>
      <c r="B64" s="345" t="s">
        <v>243</v>
      </c>
      <c r="C64" s="345"/>
      <c r="D64" s="346"/>
      <c r="E64" s="343">
        <v>2100</v>
      </c>
      <c r="F64" s="364" t="s">
        <v>400</v>
      </c>
      <c r="G64" s="364"/>
      <c r="H64" s="364"/>
      <c r="I64" s="364"/>
      <c r="J64" s="364"/>
      <c r="K64" s="365"/>
    </row>
    <row r="65" spans="1:11" s="159" customFormat="1" ht="8.25" customHeight="1">
      <c r="A65" s="355"/>
      <c r="B65" s="356" t="s">
        <v>242</v>
      </c>
      <c r="C65" s="356"/>
      <c r="D65" s="357"/>
      <c r="E65" s="358"/>
      <c r="F65" s="366"/>
      <c r="G65" s="366"/>
      <c r="H65" s="366"/>
      <c r="I65" s="366"/>
      <c r="J65" s="366"/>
      <c r="K65" s="367"/>
    </row>
    <row r="66" spans="1:11" s="159" customFormat="1" ht="13.5">
      <c r="A66" s="181">
        <v>2110</v>
      </c>
      <c r="B66" s="179"/>
      <c r="C66" s="360" t="s">
        <v>232</v>
      </c>
      <c r="D66" s="361"/>
      <c r="E66" s="358"/>
      <c r="F66" s="360"/>
      <c r="G66" s="179"/>
      <c r="H66" s="179"/>
      <c r="I66" s="179"/>
      <c r="J66" s="179"/>
      <c r="K66" s="182"/>
    </row>
    <row r="67" spans="1:11" s="159" customFormat="1" ht="13.5">
      <c r="A67" s="181">
        <v>2120</v>
      </c>
      <c r="B67" s="179"/>
      <c r="C67" s="360" t="s">
        <v>235</v>
      </c>
      <c r="D67" s="361"/>
      <c r="E67" s="358"/>
      <c r="F67" s="360"/>
      <c r="G67" s="179"/>
      <c r="H67" s="179"/>
      <c r="I67" s="179"/>
      <c r="J67" s="179"/>
      <c r="K67" s="182"/>
    </row>
    <row r="68" spans="1:11" s="159" customFormat="1" ht="13.5">
      <c r="A68" s="181">
        <v>2130</v>
      </c>
      <c r="B68" s="179"/>
      <c r="C68" s="360" t="s">
        <v>237</v>
      </c>
      <c r="D68" s="361"/>
      <c r="E68" s="358"/>
      <c r="F68" s="360"/>
      <c r="G68" s="179"/>
      <c r="H68" s="179"/>
      <c r="I68" s="179"/>
      <c r="J68" s="179"/>
      <c r="K68" s="182"/>
    </row>
    <row r="69" spans="1:11" s="159" customFormat="1" ht="13.5">
      <c r="A69" s="174">
        <v>2140</v>
      </c>
      <c r="B69" s="176"/>
      <c r="C69" s="347" t="s">
        <v>239</v>
      </c>
      <c r="D69" s="348"/>
      <c r="E69" s="344"/>
      <c r="F69" s="347"/>
      <c r="G69" s="176"/>
      <c r="H69" s="176"/>
      <c r="I69" s="176"/>
      <c r="J69" s="176"/>
      <c r="K69" s="183"/>
    </row>
    <row r="70" spans="1:11" s="159" customFormat="1" ht="13.5">
      <c r="A70" s="341">
        <v>2200</v>
      </c>
      <c r="B70" s="345" t="s">
        <v>244</v>
      </c>
      <c r="C70" s="345"/>
      <c r="D70" s="346"/>
      <c r="E70" s="343">
        <v>2200</v>
      </c>
      <c r="F70" s="364" t="s">
        <v>245</v>
      </c>
      <c r="G70" s="364"/>
      <c r="H70" s="364"/>
      <c r="I70" s="364"/>
      <c r="J70" s="364"/>
      <c r="K70" s="365"/>
    </row>
    <row r="71" spans="1:11" s="159" customFormat="1" ht="13.5">
      <c r="A71" s="342"/>
      <c r="B71" s="347"/>
      <c r="C71" s="347"/>
      <c r="D71" s="348"/>
      <c r="E71" s="344"/>
      <c r="F71" s="362" t="s">
        <v>246</v>
      </c>
      <c r="G71" s="362"/>
      <c r="H71" s="362"/>
      <c r="I71" s="362"/>
      <c r="J71" s="362"/>
      <c r="K71" s="363"/>
    </row>
    <row r="72" spans="1:11" s="159" customFormat="1" ht="13.5">
      <c r="A72" s="341">
        <v>2300</v>
      </c>
      <c r="B72" s="345" t="s">
        <v>243</v>
      </c>
      <c r="C72" s="345"/>
      <c r="D72" s="346"/>
      <c r="E72" s="343">
        <v>2300</v>
      </c>
      <c r="F72" s="364" t="s">
        <v>400</v>
      </c>
      <c r="G72" s="364"/>
      <c r="H72" s="364"/>
      <c r="I72" s="364"/>
      <c r="J72" s="364"/>
      <c r="K72" s="365"/>
    </row>
    <row r="73" spans="1:11" s="159" customFormat="1" ht="8.25" customHeight="1">
      <c r="A73" s="355"/>
      <c r="B73" s="356" t="s">
        <v>242</v>
      </c>
      <c r="C73" s="356"/>
      <c r="D73" s="357"/>
      <c r="E73" s="358"/>
      <c r="F73" s="366"/>
      <c r="G73" s="366"/>
      <c r="H73" s="366"/>
      <c r="I73" s="366"/>
      <c r="J73" s="366"/>
      <c r="K73" s="367"/>
    </row>
    <row r="74" spans="1:11" s="159" customFormat="1" ht="13.5">
      <c r="A74" s="181">
        <v>2310</v>
      </c>
      <c r="B74" s="179"/>
      <c r="C74" s="178" t="s">
        <v>247</v>
      </c>
      <c r="D74" s="178"/>
      <c r="E74" s="358"/>
      <c r="F74" s="360"/>
      <c r="G74" s="179"/>
      <c r="H74" s="179"/>
      <c r="I74" s="179"/>
      <c r="J74" s="179"/>
      <c r="K74" s="182"/>
    </row>
    <row r="75" spans="1:11" s="159" customFormat="1" ht="13.5">
      <c r="A75" s="181">
        <v>2320</v>
      </c>
      <c r="B75" s="179"/>
      <c r="C75" s="360" t="s">
        <v>248</v>
      </c>
      <c r="D75" s="361"/>
      <c r="E75" s="358"/>
      <c r="F75" s="360"/>
      <c r="G75" s="179"/>
      <c r="H75" s="179"/>
      <c r="I75" s="179"/>
      <c r="J75" s="179"/>
      <c r="K75" s="182"/>
    </row>
    <row r="76" spans="1:11" s="159" customFormat="1" ht="13.5">
      <c r="A76" s="181">
        <v>2330</v>
      </c>
      <c r="B76" s="179"/>
      <c r="C76" s="360" t="s">
        <v>237</v>
      </c>
      <c r="D76" s="361"/>
      <c r="E76" s="358"/>
      <c r="F76" s="360"/>
      <c r="G76" s="179"/>
      <c r="H76" s="179"/>
      <c r="I76" s="179"/>
      <c r="J76" s="179"/>
      <c r="K76" s="182"/>
    </row>
    <row r="77" spans="1:11" s="159" customFormat="1" ht="13.5">
      <c r="A77" s="174">
        <v>2340</v>
      </c>
      <c r="B77" s="176"/>
      <c r="C77" s="347" t="s">
        <v>239</v>
      </c>
      <c r="D77" s="348"/>
      <c r="E77" s="344"/>
      <c r="F77" s="347"/>
      <c r="G77" s="176"/>
      <c r="H77" s="176"/>
      <c r="I77" s="176"/>
      <c r="J77" s="176"/>
      <c r="K77" s="183"/>
    </row>
    <row r="78" spans="1:11" s="159" customFormat="1" ht="13.5">
      <c r="A78" s="341">
        <v>2400</v>
      </c>
      <c r="B78" s="345" t="s">
        <v>239</v>
      </c>
      <c r="C78" s="345"/>
      <c r="D78" s="346"/>
      <c r="E78" s="343">
        <v>2400</v>
      </c>
      <c r="F78" s="364" t="s">
        <v>233</v>
      </c>
      <c r="G78" s="364"/>
      <c r="H78" s="364"/>
      <c r="I78" s="364"/>
      <c r="J78" s="364"/>
      <c r="K78" s="365"/>
    </row>
    <row r="79" spans="1:11" s="159" customFormat="1" ht="13.5">
      <c r="A79" s="342"/>
      <c r="B79" s="347"/>
      <c r="C79" s="347"/>
      <c r="D79" s="348"/>
      <c r="E79" s="344"/>
      <c r="F79" s="362" t="s">
        <v>246</v>
      </c>
      <c r="G79" s="362"/>
      <c r="H79" s="362"/>
      <c r="I79" s="362"/>
      <c r="J79" s="362"/>
      <c r="K79" s="363"/>
    </row>
    <row r="80" spans="1:11" s="159" customFormat="1" ht="13.5">
      <c r="A80" s="341">
        <v>3000</v>
      </c>
      <c r="B80" s="345" t="s">
        <v>12</v>
      </c>
      <c r="C80" s="345"/>
      <c r="D80" s="346"/>
      <c r="E80" s="343">
        <v>3000</v>
      </c>
      <c r="F80" s="364" t="s">
        <v>12</v>
      </c>
      <c r="G80" s="364"/>
      <c r="H80" s="364"/>
      <c r="I80" s="364"/>
      <c r="J80" s="364"/>
      <c r="K80" s="365"/>
    </row>
    <row r="81" spans="1:11" s="159" customFormat="1" ht="13.5">
      <c r="A81" s="342"/>
      <c r="B81" s="347"/>
      <c r="C81" s="347"/>
      <c r="D81" s="348"/>
      <c r="E81" s="344"/>
      <c r="F81" s="362" t="s">
        <v>249</v>
      </c>
      <c r="G81" s="362"/>
      <c r="H81" s="362"/>
      <c r="I81" s="362"/>
      <c r="J81" s="362"/>
      <c r="K81" s="363"/>
    </row>
    <row r="82" spans="1:11" s="159" customFormat="1" ht="13.5">
      <c r="A82" s="355">
        <v>4000</v>
      </c>
      <c r="B82" s="360" t="s">
        <v>250</v>
      </c>
      <c r="C82" s="360"/>
      <c r="D82" s="361"/>
      <c r="E82" s="358">
        <v>4000</v>
      </c>
      <c r="F82" s="366" t="s">
        <v>250</v>
      </c>
      <c r="G82" s="366"/>
      <c r="H82" s="366"/>
      <c r="I82" s="366"/>
      <c r="J82" s="366"/>
      <c r="K82" s="367"/>
    </row>
    <row r="83" spans="1:11" s="159" customFormat="1" ht="13.5">
      <c r="A83" s="355"/>
      <c r="B83" s="360"/>
      <c r="C83" s="360"/>
      <c r="D83" s="361"/>
      <c r="E83" s="358"/>
      <c r="F83" s="369" t="s">
        <v>251</v>
      </c>
      <c r="G83" s="369"/>
      <c r="H83" s="369"/>
      <c r="I83" s="369"/>
      <c r="J83" s="369"/>
      <c r="K83" s="370"/>
    </row>
    <row r="84" spans="1:11" s="159" customFormat="1" ht="13.5">
      <c r="A84" s="341">
        <v>5000</v>
      </c>
      <c r="B84" s="345" t="s">
        <v>224</v>
      </c>
      <c r="C84" s="345"/>
      <c r="D84" s="346"/>
      <c r="E84" s="343">
        <v>5000</v>
      </c>
      <c r="F84" s="364" t="s">
        <v>224</v>
      </c>
      <c r="G84" s="364"/>
      <c r="H84" s="364"/>
      <c r="I84" s="364"/>
      <c r="J84" s="364"/>
      <c r="K84" s="365"/>
    </row>
    <row r="85" spans="1:11" s="159" customFormat="1" ht="13.5">
      <c r="A85" s="342"/>
      <c r="B85" s="347"/>
      <c r="C85" s="347"/>
      <c r="D85" s="348"/>
      <c r="E85" s="344"/>
      <c r="F85" s="362" t="s">
        <v>252</v>
      </c>
      <c r="G85" s="362"/>
      <c r="H85" s="362"/>
      <c r="I85" s="362"/>
      <c r="J85" s="362"/>
      <c r="K85" s="363"/>
    </row>
    <row r="86" spans="1:11" s="159" customFormat="1" ht="13.5">
      <c r="A86" s="355">
        <v>6000</v>
      </c>
      <c r="B86" s="360" t="s">
        <v>13</v>
      </c>
      <c r="C86" s="360"/>
      <c r="D86" s="361"/>
      <c r="E86" s="358">
        <v>6000</v>
      </c>
      <c r="F86" s="366" t="s">
        <v>13</v>
      </c>
      <c r="G86" s="366"/>
      <c r="H86" s="366"/>
      <c r="I86" s="366"/>
      <c r="J86" s="366"/>
      <c r="K86" s="367"/>
    </row>
    <row r="87" spans="1:11" s="159" customFormat="1" ht="13.5">
      <c r="A87" s="342"/>
      <c r="B87" s="347"/>
      <c r="C87" s="347"/>
      <c r="D87" s="348"/>
      <c r="E87" s="344"/>
      <c r="F87" s="362" t="s">
        <v>253</v>
      </c>
      <c r="G87" s="362"/>
      <c r="H87" s="362"/>
      <c r="I87" s="362"/>
      <c r="J87" s="362"/>
      <c r="K87" s="363"/>
    </row>
    <row r="88" spans="1:11" s="159" customFormat="1" ht="13.5">
      <c r="A88" s="178"/>
      <c r="B88" s="178"/>
      <c r="C88" s="178"/>
      <c r="D88" s="178"/>
      <c r="E88" s="178"/>
      <c r="F88" s="184"/>
      <c r="G88" s="184"/>
      <c r="H88" s="184"/>
      <c r="I88" s="184"/>
      <c r="J88" s="184"/>
      <c r="K88" s="184"/>
    </row>
    <row r="89" spans="1:11" s="159" customFormat="1" ht="13.5">
      <c r="A89" s="178"/>
      <c r="B89" s="178"/>
      <c r="C89" s="178"/>
      <c r="D89" s="178"/>
      <c r="E89" s="178"/>
      <c r="F89" s="184"/>
      <c r="G89" s="184"/>
      <c r="H89" s="184"/>
      <c r="I89" s="184"/>
      <c r="J89" s="184"/>
      <c r="K89" s="184"/>
    </row>
    <row r="90" spans="1:11" s="159" customFormat="1" ht="13.5">
      <c r="A90" s="178"/>
      <c r="B90" s="178"/>
      <c r="C90" s="178"/>
      <c r="D90" s="178"/>
      <c r="E90" s="178"/>
      <c r="F90" s="184"/>
      <c r="G90" s="184"/>
      <c r="H90" s="184"/>
      <c r="I90" s="184"/>
      <c r="J90" s="184"/>
      <c r="K90" s="184"/>
    </row>
    <row r="91" spans="1:11" s="159" customFormat="1" ht="13.5">
      <c r="A91" s="178"/>
      <c r="B91" s="178"/>
      <c r="C91" s="178"/>
      <c r="D91" s="178"/>
      <c r="E91" s="178"/>
      <c r="F91" s="184"/>
      <c r="G91" s="184"/>
      <c r="H91" s="184"/>
      <c r="I91" s="184"/>
      <c r="J91" s="184"/>
      <c r="K91" s="184"/>
    </row>
    <row r="92" spans="1:11" ht="80.25" customHeight="1">
      <c r="A92" s="368" t="s">
        <v>402</v>
      </c>
      <c r="B92" s="368"/>
      <c r="C92" s="368"/>
      <c r="D92" s="368"/>
      <c r="E92" s="368"/>
      <c r="F92" s="368"/>
      <c r="G92" s="368"/>
      <c r="H92" s="368"/>
      <c r="I92" s="368"/>
      <c r="J92" s="368"/>
      <c r="K92" s="368"/>
    </row>
    <row r="93" spans="1:11" ht="13.5">
      <c r="A93" s="359" t="s">
        <v>254</v>
      </c>
      <c r="B93" s="359"/>
      <c r="C93" s="359"/>
      <c r="D93" s="359"/>
      <c r="E93" s="359"/>
      <c r="F93" s="359"/>
      <c r="G93" s="359"/>
      <c r="H93" s="359"/>
      <c r="I93" s="359"/>
      <c r="J93" s="359"/>
      <c r="K93" s="359"/>
    </row>
    <row r="94" spans="1:11" ht="13.5">
      <c r="A94" s="359" t="s">
        <v>255</v>
      </c>
      <c r="B94" s="359"/>
      <c r="C94" s="359"/>
      <c r="D94" s="359"/>
      <c r="E94" s="359"/>
      <c r="F94" s="359"/>
      <c r="G94" s="359"/>
      <c r="H94" s="359"/>
      <c r="I94" s="359"/>
      <c r="J94" s="359"/>
      <c r="K94" s="359"/>
    </row>
    <row r="95" spans="1:11" ht="13.5">
      <c r="A95" s="359" t="s">
        <v>256</v>
      </c>
      <c r="B95" s="359"/>
      <c r="C95" s="359"/>
      <c r="D95" s="359"/>
      <c r="E95" s="359"/>
      <c r="F95" s="359"/>
      <c r="G95" s="359"/>
      <c r="H95" s="359"/>
      <c r="I95" s="359"/>
      <c r="J95" s="359"/>
      <c r="K95" s="359"/>
    </row>
    <row r="96" spans="1:11" ht="13.5">
      <c r="A96" s="359" t="s">
        <v>257</v>
      </c>
      <c r="B96" s="359"/>
      <c r="C96" s="359"/>
      <c r="D96" s="359"/>
      <c r="E96" s="359"/>
      <c r="F96" s="359"/>
      <c r="G96" s="359"/>
      <c r="H96" s="359"/>
      <c r="I96" s="359"/>
      <c r="J96" s="359"/>
      <c r="K96" s="359"/>
    </row>
  </sheetData>
  <sheetProtection password="DCD0" sheet="1" objects="1" scenarios="1" selectLockedCells="1"/>
  <mergeCells count="140">
    <mergeCell ref="A40:K40"/>
    <mergeCell ref="F87:K87"/>
    <mergeCell ref="A44:K44"/>
    <mergeCell ref="F80:K80"/>
    <mergeCell ref="B50:D50"/>
    <mergeCell ref="B51:D51"/>
    <mergeCell ref="B52:D52"/>
    <mergeCell ref="B53:D53"/>
    <mergeCell ref="F81:K81"/>
    <mergeCell ref="F84:K84"/>
    <mergeCell ref="F85:K85"/>
    <mergeCell ref="F86:K86"/>
    <mergeCell ref="F56:K56"/>
    <mergeCell ref="F57:K57"/>
    <mergeCell ref="F58:K59"/>
    <mergeCell ref="F64:K65"/>
    <mergeCell ref="E63:F63"/>
    <mergeCell ref="E64:E65"/>
    <mergeCell ref="F79:K79"/>
    <mergeCell ref="F70:K70"/>
    <mergeCell ref="B86:D87"/>
    <mergeCell ref="E86:E87"/>
    <mergeCell ref="F48:K48"/>
    <mergeCell ref="F49:K49"/>
    <mergeCell ref="F50:K50"/>
    <mergeCell ref="F51:K51"/>
    <mergeCell ref="F52:K52"/>
    <mergeCell ref="F53:K53"/>
    <mergeCell ref="E74:F74"/>
    <mergeCell ref="F54:K54"/>
    <mergeCell ref="F55:K55"/>
    <mergeCell ref="A82:A83"/>
    <mergeCell ref="B82:D83"/>
    <mergeCell ref="E82:E83"/>
    <mergeCell ref="F82:K82"/>
    <mergeCell ref="F83:K83"/>
    <mergeCell ref="A80:A81"/>
    <mergeCell ref="B80:D81"/>
    <mergeCell ref="E80:E81"/>
    <mergeCell ref="F78:K78"/>
    <mergeCell ref="A92:K92"/>
    <mergeCell ref="A84:A85"/>
    <mergeCell ref="B84:D85"/>
    <mergeCell ref="E84:E85"/>
    <mergeCell ref="A86:A87"/>
    <mergeCell ref="C77:D77"/>
    <mergeCell ref="E77:F77"/>
    <mergeCell ref="A78:A79"/>
    <mergeCell ref="B78:D79"/>
    <mergeCell ref="E78:E79"/>
    <mergeCell ref="A70:A71"/>
    <mergeCell ref="B70:D71"/>
    <mergeCell ref="E70:E71"/>
    <mergeCell ref="A72:A73"/>
    <mergeCell ref="B72:D72"/>
    <mergeCell ref="B73:D73"/>
    <mergeCell ref="E72:E73"/>
    <mergeCell ref="C69:D69"/>
    <mergeCell ref="E69:F69"/>
    <mergeCell ref="C75:D75"/>
    <mergeCell ref="E75:F75"/>
    <mergeCell ref="C76:D76"/>
    <mergeCell ref="E76:F76"/>
    <mergeCell ref="F71:K71"/>
    <mergeCell ref="F72:K73"/>
    <mergeCell ref="C66:D66"/>
    <mergeCell ref="E66:F66"/>
    <mergeCell ref="C67:D67"/>
    <mergeCell ref="E67:F67"/>
    <mergeCell ref="C68:D68"/>
    <mergeCell ref="E68:F68"/>
    <mergeCell ref="A93:K93"/>
    <mergeCell ref="A94:K94"/>
    <mergeCell ref="A95:K95"/>
    <mergeCell ref="A96:K96"/>
    <mergeCell ref="E60:F60"/>
    <mergeCell ref="E61:F61"/>
    <mergeCell ref="E62:F62"/>
    <mergeCell ref="A64:A65"/>
    <mergeCell ref="B64:D64"/>
    <mergeCell ref="B65:D65"/>
    <mergeCell ref="A50:A51"/>
    <mergeCell ref="E50:E51"/>
    <mergeCell ref="A56:A57"/>
    <mergeCell ref="B56:D57"/>
    <mergeCell ref="E56:E57"/>
    <mergeCell ref="A58:A59"/>
    <mergeCell ref="B58:D58"/>
    <mergeCell ref="B59:D59"/>
    <mergeCell ref="E58:E59"/>
    <mergeCell ref="B11:C11"/>
    <mergeCell ref="A27:A29"/>
    <mergeCell ref="A52:A53"/>
    <mergeCell ref="E52:E53"/>
    <mergeCell ref="A54:A55"/>
    <mergeCell ref="B54:D55"/>
    <mergeCell ref="E54:E55"/>
    <mergeCell ref="A47:D47"/>
    <mergeCell ref="B48:D48"/>
    <mergeCell ref="B49:D49"/>
    <mergeCell ref="B32:D32"/>
    <mergeCell ref="A24:A26"/>
    <mergeCell ref="E46:K46"/>
    <mergeCell ref="E47:K47"/>
    <mergeCell ref="A37:K37"/>
    <mergeCell ref="A7:K7"/>
    <mergeCell ref="A42:K42"/>
    <mergeCell ref="A46:D46"/>
    <mergeCell ref="A33:D33"/>
    <mergeCell ref="B16:C16"/>
    <mergeCell ref="B30:K30"/>
    <mergeCell ref="B22:D22"/>
    <mergeCell ref="B26:D26"/>
    <mergeCell ref="A30:A32"/>
    <mergeCell ref="B18:D18"/>
    <mergeCell ref="B31:D31"/>
    <mergeCell ref="B19:D19"/>
    <mergeCell ref="B20:D20"/>
    <mergeCell ref="B23:D23"/>
    <mergeCell ref="B25:D25"/>
    <mergeCell ref="A13:A16"/>
    <mergeCell ref="A17:A20"/>
    <mergeCell ref="B12:C12"/>
    <mergeCell ref="B17:K17"/>
    <mergeCell ref="B14:C14"/>
    <mergeCell ref="B29:D29"/>
    <mergeCell ref="B21:K21"/>
    <mergeCell ref="B24:K24"/>
    <mergeCell ref="B27:K27"/>
    <mergeCell ref="B28:D28"/>
    <mergeCell ref="A1:C1"/>
    <mergeCell ref="A2:C2"/>
    <mergeCell ref="A3:C3"/>
    <mergeCell ref="A21:A23"/>
    <mergeCell ref="A4:C4"/>
    <mergeCell ref="B13:C13"/>
    <mergeCell ref="B15:C15"/>
    <mergeCell ref="B8:C8"/>
    <mergeCell ref="B10:C10"/>
    <mergeCell ref="A9:A12"/>
  </mergeCells>
  <dataValidations count="1">
    <dataValidation type="whole" showInputMessage="1" showErrorMessage="1" errorTitle="Whole Numbers Only" error="Please enter whole numbers only." sqref="E10:J12 E14:J16 E18:J20 E22:J23 E25:J26 E28:J29 E31:J32">
      <formula1>0</formula1>
      <formula2>1000000000</formula2>
    </dataValidation>
  </dataValidations>
  <hyperlinks>
    <hyperlink ref="B50" location="_ftn1" display="_ftn1"/>
    <hyperlink ref="B52" location="_ftn2" display="_ftn2"/>
    <hyperlink ref="C74" location="_ftn3" display="_ftn3"/>
    <hyperlink ref="C75" location="_ftn4" display="_ftn4"/>
    <hyperlink ref="A94" location="_ftnref2" display="_ftnref2"/>
    <hyperlink ref="A95" location="_ftnref3" display="_ftnref3"/>
    <hyperlink ref="A96" location="_ftnref4" display="_ftnref4"/>
  </hyperlinks>
  <printOptions horizontalCentered="1"/>
  <pageMargins left="0" right="0" top="0" bottom="0" header="0.17" footer="0"/>
  <pageSetup horizontalDpi="600" verticalDpi="600" orientation="landscape" r:id="rId1"/>
  <headerFooter>
    <oddFooter>&amp;L&amp;8Matriculation 2012-13 Year End Expenditures Report
(REV. 9/2013)&amp;C&amp;8Date Printed
&amp;D&amp;R&amp;8Page &amp;P of &amp;N</oddFooter>
  </headerFooter>
  <rowBreaks count="2" manualBreakCount="2">
    <brk id="35" max="255" man="1"/>
    <brk id="43" max="255" man="1"/>
  </rowBreaks>
  <ignoredErrors>
    <ignoredError sqref="K14" formulaRange="1"/>
  </ignoredErrors>
</worksheet>
</file>

<file path=xl/worksheets/sheet5.xml><?xml version="1.0" encoding="utf-8"?>
<worksheet xmlns="http://schemas.openxmlformats.org/spreadsheetml/2006/main" xmlns:r="http://schemas.openxmlformats.org/officeDocument/2006/relationships">
  <sheetPr codeName="Sheet1"/>
  <dimension ref="A1:O39"/>
  <sheetViews>
    <sheetView showGridLines="0" zoomScalePageLayoutView="70" workbookViewId="0" topLeftCell="A1">
      <selection activeCell="I22" sqref="I22"/>
    </sheetView>
  </sheetViews>
  <sheetFormatPr defaultColWidth="2.7109375" defaultRowHeight="12.75"/>
  <cols>
    <col min="1" max="1" width="12.421875" style="78" customWidth="1"/>
    <col min="2" max="2" width="7.57421875" style="78" customWidth="1"/>
    <col min="3" max="3" width="6.421875" style="78" customWidth="1"/>
    <col min="4" max="4" width="7.28125" style="78" customWidth="1"/>
    <col min="5" max="5" width="19.8515625" style="78" customWidth="1"/>
    <col min="6" max="12" width="11.7109375" style="78" customWidth="1"/>
    <col min="13" max="13" width="5.7109375" style="78" bestFit="1" customWidth="1"/>
    <col min="14" max="14" width="5.7109375" style="78" customWidth="1"/>
    <col min="15" max="15" width="43.00390625" style="78" customWidth="1"/>
    <col min="16" max="16384" width="2.7109375" style="78" customWidth="1"/>
  </cols>
  <sheetData>
    <row r="1" spans="1:12" s="63" customFormat="1" ht="17.25">
      <c r="A1" s="311" t="str">
        <f>'Part I Funding'!B1</f>
        <v>2012-13</v>
      </c>
      <c r="B1" s="311"/>
      <c r="C1" s="311"/>
      <c r="D1" s="311"/>
      <c r="E1" s="62"/>
      <c r="I1" s="141"/>
      <c r="J1" s="142"/>
      <c r="K1" s="99"/>
      <c r="L1" s="99"/>
    </row>
    <row r="2" spans="1:12" s="40" customFormat="1" ht="17.25">
      <c r="A2" s="312" t="str">
        <f>'Part I Funding'!B2</f>
        <v> </v>
      </c>
      <c r="B2" s="312"/>
      <c r="C2" s="312"/>
      <c r="D2" s="312"/>
      <c r="E2" s="64"/>
      <c r="I2" s="141"/>
      <c r="J2" s="53"/>
      <c r="K2" s="100"/>
      <c r="L2" s="100"/>
    </row>
    <row r="3" spans="1:10" s="40" customFormat="1" ht="17.25">
      <c r="A3" s="313" t="str">
        <f>'Part I Funding'!B3</f>
        <v> </v>
      </c>
      <c r="B3" s="313"/>
      <c r="C3" s="313"/>
      <c r="D3" s="313"/>
      <c r="E3" s="65"/>
      <c r="F3" s="65"/>
      <c r="I3" s="66"/>
      <c r="J3" s="66"/>
    </row>
    <row r="4" spans="1:11" s="40" customFormat="1" ht="15.75">
      <c r="A4" s="315" t="str">
        <f>'Part II Expenditures'!A4:C4</f>
        <v> </v>
      </c>
      <c r="B4" s="315"/>
      <c r="C4" s="315"/>
      <c r="D4" s="315"/>
      <c r="E4" s="65"/>
      <c r="F4" s="65"/>
      <c r="G4" s="66"/>
      <c r="H4" s="66"/>
      <c r="I4" s="66"/>
      <c r="J4" s="66"/>
      <c r="K4" s="67"/>
    </row>
    <row r="5" spans="1:11" s="40" customFormat="1" ht="9" customHeight="1">
      <c r="A5" s="62"/>
      <c r="B5" s="43"/>
      <c r="C5" s="65"/>
      <c r="D5" s="65"/>
      <c r="E5" s="65"/>
      <c r="F5" s="65"/>
      <c r="G5" s="66"/>
      <c r="H5" s="66"/>
      <c r="I5" s="66"/>
      <c r="J5" s="66"/>
      <c r="K5" s="67"/>
    </row>
    <row r="6" spans="1:11" s="40" customFormat="1" ht="15.75">
      <c r="A6" s="50" t="s">
        <v>404</v>
      </c>
      <c r="B6" s="43"/>
      <c r="C6" s="65"/>
      <c r="D6" s="65"/>
      <c r="E6" s="65"/>
      <c r="F6" s="65"/>
      <c r="G6" s="66"/>
      <c r="H6" s="66"/>
      <c r="I6" s="66"/>
      <c r="J6" s="66"/>
      <c r="K6" s="67"/>
    </row>
    <row r="7" spans="1:15" s="80" customFormat="1" ht="12" customHeight="1">
      <c r="A7" s="386"/>
      <c r="B7" s="386"/>
      <c r="C7" s="386"/>
      <c r="D7" s="386"/>
      <c r="E7" s="386"/>
      <c r="F7" s="386"/>
      <c r="G7" s="386"/>
      <c r="H7" s="386"/>
      <c r="I7" s="386"/>
      <c r="J7" s="386"/>
      <c r="K7" s="386"/>
      <c r="L7" s="386"/>
      <c r="M7" s="79"/>
      <c r="N7" s="79"/>
      <c r="O7" s="79"/>
    </row>
    <row r="8" spans="1:12" s="81" customFormat="1" ht="25.5" customHeight="1">
      <c r="A8" s="387" t="s">
        <v>4</v>
      </c>
      <c r="B8" s="388"/>
      <c r="C8" s="391" t="s">
        <v>5</v>
      </c>
      <c r="D8" s="391"/>
      <c r="E8" s="392"/>
      <c r="F8" s="395" t="s">
        <v>6</v>
      </c>
      <c r="G8" s="396"/>
      <c r="H8" s="396"/>
      <c r="I8" s="396"/>
      <c r="J8" s="396"/>
      <c r="K8" s="397"/>
      <c r="L8" s="398" t="s">
        <v>1</v>
      </c>
    </row>
    <row r="9" spans="1:12" ht="67.5" customHeight="1">
      <c r="A9" s="389"/>
      <c r="B9" s="390"/>
      <c r="C9" s="393"/>
      <c r="D9" s="393"/>
      <c r="E9" s="394"/>
      <c r="F9" s="82" t="s">
        <v>0</v>
      </c>
      <c r="G9" s="82" t="s">
        <v>24</v>
      </c>
      <c r="H9" s="82" t="s">
        <v>27</v>
      </c>
      <c r="I9" s="82" t="s">
        <v>28</v>
      </c>
      <c r="J9" s="82" t="s">
        <v>25</v>
      </c>
      <c r="K9" s="82" t="s">
        <v>26</v>
      </c>
      <c r="L9" s="399"/>
    </row>
    <row r="10" spans="1:12" ht="13.5">
      <c r="A10" s="83"/>
      <c r="B10" s="84"/>
      <c r="C10" s="85"/>
      <c r="D10" s="85"/>
      <c r="E10" s="85"/>
      <c r="F10" s="84"/>
      <c r="G10" s="86"/>
      <c r="H10" s="86"/>
      <c r="I10" s="86"/>
      <c r="J10" s="86"/>
      <c r="K10" s="86"/>
      <c r="L10" s="86"/>
    </row>
    <row r="11" spans="1:12" ht="13.5">
      <c r="A11" s="87" t="s">
        <v>7</v>
      </c>
      <c r="B11" s="88"/>
      <c r="C11" s="88"/>
      <c r="D11" s="88"/>
      <c r="E11" s="88"/>
      <c r="F11" s="88"/>
      <c r="G11" s="88"/>
      <c r="H11" s="88"/>
      <c r="I11" s="88"/>
      <c r="J11" s="88"/>
      <c r="K11" s="88"/>
      <c r="L11" s="89"/>
    </row>
    <row r="12" spans="1:12" ht="13.5">
      <c r="A12" s="90" t="s">
        <v>22</v>
      </c>
      <c r="B12" s="91"/>
      <c r="C12" s="400"/>
      <c r="D12" s="401"/>
      <c r="E12" s="402"/>
      <c r="F12" s="186">
        <v>0</v>
      </c>
      <c r="G12" s="186">
        <v>0</v>
      </c>
      <c r="H12" s="186">
        <v>0</v>
      </c>
      <c r="I12" s="186">
        <v>0</v>
      </c>
      <c r="J12" s="186">
        <v>0</v>
      </c>
      <c r="K12" s="186">
        <v>0</v>
      </c>
      <c r="L12" s="92">
        <f>ROUND(SUM(F12:K12),0)</f>
        <v>0</v>
      </c>
    </row>
    <row r="13" spans="1:12" ht="13.5">
      <c r="A13" s="90" t="s">
        <v>22</v>
      </c>
      <c r="B13" s="91"/>
      <c r="C13" s="400"/>
      <c r="D13" s="401"/>
      <c r="E13" s="402"/>
      <c r="F13" s="186">
        <v>0</v>
      </c>
      <c r="G13" s="186">
        <v>0</v>
      </c>
      <c r="H13" s="186">
        <v>0</v>
      </c>
      <c r="I13" s="186">
        <v>0</v>
      </c>
      <c r="J13" s="186">
        <v>0</v>
      </c>
      <c r="K13" s="186">
        <v>0</v>
      </c>
      <c r="L13" s="93">
        <f>ROUND(SUM(F13:K13),0)</f>
        <v>0</v>
      </c>
    </row>
    <row r="14" spans="1:12" ht="13.5">
      <c r="A14" s="90" t="s">
        <v>22</v>
      </c>
      <c r="B14" s="91"/>
      <c r="C14" s="400"/>
      <c r="D14" s="401"/>
      <c r="E14" s="402"/>
      <c r="F14" s="186">
        <v>0</v>
      </c>
      <c r="G14" s="186">
        <v>0</v>
      </c>
      <c r="H14" s="186">
        <v>0</v>
      </c>
      <c r="I14" s="186">
        <v>0</v>
      </c>
      <c r="J14" s="186">
        <v>0</v>
      </c>
      <c r="K14" s="186">
        <v>0</v>
      </c>
      <c r="L14" s="93">
        <f>ROUND(SUM(F14:K14),0)</f>
        <v>0</v>
      </c>
    </row>
    <row r="15" spans="1:12" ht="13.5">
      <c r="A15" s="87" t="s">
        <v>8</v>
      </c>
      <c r="B15" s="88"/>
      <c r="C15" s="88"/>
      <c r="D15" s="88"/>
      <c r="E15" s="88"/>
      <c r="F15" s="94"/>
      <c r="G15" s="380"/>
      <c r="H15" s="381"/>
      <c r="I15" s="381"/>
      <c r="J15" s="381"/>
      <c r="K15" s="381"/>
      <c r="L15" s="382"/>
    </row>
    <row r="16" spans="1:12" ht="13.5">
      <c r="A16" s="90" t="s">
        <v>22</v>
      </c>
      <c r="B16" s="91"/>
      <c r="C16" s="377"/>
      <c r="D16" s="378"/>
      <c r="E16" s="379"/>
      <c r="F16" s="186">
        <v>0</v>
      </c>
      <c r="G16" s="186">
        <v>0</v>
      </c>
      <c r="H16" s="186">
        <v>0</v>
      </c>
      <c r="I16" s="186">
        <v>0</v>
      </c>
      <c r="J16" s="186">
        <v>0</v>
      </c>
      <c r="K16" s="186">
        <v>0</v>
      </c>
      <c r="L16" s="93">
        <f>ROUND(SUM(F16:K16),0)</f>
        <v>0</v>
      </c>
    </row>
    <row r="17" spans="1:12" ht="13.5">
      <c r="A17" s="90" t="s">
        <v>22</v>
      </c>
      <c r="B17" s="91"/>
      <c r="C17" s="383"/>
      <c r="D17" s="384"/>
      <c r="E17" s="385"/>
      <c r="F17" s="186">
        <v>0</v>
      </c>
      <c r="G17" s="186">
        <v>0</v>
      </c>
      <c r="H17" s="186">
        <v>0</v>
      </c>
      <c r="I17" s="186">
        <v>0</v>
      </c>
      <c r="J17" s="186">
        <v>0</v>
      </c>
      <c r="K17" s="186">
        <v>0</v>
      </c>
      <c r="L17" s="93">
        <f aca="true" t="shared" si="0" ref="L17:L31">ROUND(SUM(F17:K17),0)</f>
        <v>0</v>
      </c>
    </row>
    <row r="18" spans="1:12" ht="13.5">
      <c r="A18" s="90" t="s">
        <v>22</v>
      </c>
      <c r="B18" s="91"/>
      <c r="C18" s="383"/>
      <c r="D18" s="384"/>
      <c r="E18" s="385"/>
      <c r="F18" s="186">
        <v>0</v>
      </c>
      <c r="G18" s="186">
        <v>0</v>
      </c>
      <c r="H18" s="186">
        <v>0</v>
      </c>
      <c r="I18" s="186">
        <v>0</v>
      </c>
      <c r="J18" s="186">
        <v>0</v>
      </c>
      <c r="K18" s="186">
        <v>0</v>
      </c>
      <c r="L18" s="93">
        <f>ROUND(SUM(F18:K18),0)</f>
        <v>0</v>
      </c>
    </row>
    <row r="19" spans="1:12" ht="13.5">
      <c r="A19" s="90" t="s">
        <v>22</v>
      </c>
      <c r="B19" s="91"/>
      <c r="C19" s="383"/>
      <c r="D19" s="384"/>
      <c r="E19" s="385"/>
      <c r="F19" s="186">
        <v>0</v>
      </c>
      <c r="G19" s="186">
        <v>0</v>
      </c>
      <c r="H19" s="186">
        <v>0</v>
      </c>
      <c r="I19" s="186">
        <v>0</v>
      </c>
      <c r="J19" s="186">
        <v>0</v>
      </c>
      <c r="K19" s="186">
        <v>0</v>
      </c>
      <c r="L19" s="93">
        <f>ROUND(SUM(F19:K19),0)</f>
        <v>0</v>
      </c>
    </row>
    <row r="20" spans="1:12" ht="13.5">
      <c r="A20" s="90" t="s">
        <v>22</v>
      </c>
      <c r="B20" s="91"/>
      <c r="C20" s="383"/>
      <c r="D20" s="384"/>
      <c r="E20" s="385"/>
      <c r="F20" s="186">
        <v>0</v>
      </c>
      <c r="G20" s="186">
        <v>0</v>
      </c>
      <c r="H20" s="186">
        <v>0</v>
      </c>
      <c r="I20" s="186">
        <v>0</v>
      </c>
      <c r="J20" s="186">
        <v>0</v>
      </c>
      <c r="K20" s="186">
        <v>0</v>
      </c>
      <c r="L20" s="93">
        <f>ROUND(SUM(F20:K20),0)</f>
        <v>0</v>
      </c>
    </row>
    <row r="21" spans="1:12" ht="13.5">
      <c r="A21" s="90" t="s">
        <v>22</v>
      </c>
      <c r="B21" s="91"/>
      <c r="C21" s="377"/>
      <c r="D21" s="378"/>
      <c r="E21" s="379"/>
      <c r="F21" s="186">
        <v>0</v>
      </c>
      <c r="G21" s="186">
        <v>0</v>
      </c>
      <c r="H21" s="186">
        <v>0</v>
      </c>
      <c r="I21" s="186">
        <v>0</v>
      </c>
      <c r="J21" s="186">
        <v>0</v>
      </c>
      <c r="K21" s="186">
        <v>0</v>
      </c>
      <c r="L21" s="93">
        <f t="shared" si="0"/>
        <v>0</v>
      </c>
    </row>
    <row r="22" spans="1:12" ht="13.5">
      <c r="A22" s="90" t="s">
        <v>22</v>
      </c>
      <c r="B22" s="91"/>
      <c r="C22" s="377"/>
      <c r="D22" s="378"/>
      <c r="E22" s="379"/>
      <c r="F22" s="186">
        <v>0</v>
      </c>
      <c r="G22" s="186">
        <v>0</v>
      </c>
      <c r="H22" s="186">
        <v>0</v>
      </c>
      <c r="I22" s="186">
        <v>0</v>
      </c>
      <c r="J22" s="186">
        <v>0</v>
      </c>
      <c r="K22" s="186">
        <v>0</v>
      </c>
      <c r="L22" s="93">
        <f t="shared" si="0"/>
        <v>0</v>
      </c>
    </row>
    <row r="23" spans="1:12" ht="13.5">
      <c r="A23" s="87" t="s">
        <v>9</v>
      </c>
      <c r="B23" s="88"/>
      <c r="C23" s="88"/>
      <c r="D23" s="88"/>
      <c r="E23" s="88"/>
      <c r="F23" s="94"/>
      <c r="G23" s="380"/>
      <c r="H23" s="381"/>
      <c r="I23" s="381"/>
      <c r="J23" s="381"/>
      <c r="K23" s="381"/>
      <c r="L23" s="382"/>
    </row>
    <row r="24" spans="1:12" ht="13.5">
      <c r="A24" s="90" t="s">
        <v>22</v>
      </c>
      <c r="B24" s="91"/>
      <c r="C24" s="377"/>
      <c r="D24" s="378"/>
      <c r="E24" s="379"/>
      <c r="F24" s="186">
        <v>0</v>
      </c>
      <c r="G24" s="186">
        <v>0</v>
      </c>
      <c r="H24" s="186">
        <v>0</v>
      </c>
      <c r="I24" s="186">
        <v>0</v>
      </c>
      <c r="J24" s="186">
        <v>0</v>
      </c>
      <c r="K24" s="186">
        <v>0</v>
      </c>
      <c r="L24" s="93">
        <f t="shared" si="0"/>
        <v>0</v>
      </c>
    </row>
    <row r="25" spans="1:12" ht="13.5">
      <c r="A25" s="90" t="s">
        <v>22</v>
      </c>
      <c r="B25" s="91"/>
      <c r="C25" s="377"/>
      <c r="D25" s="378"/>
      <c r="E25" s="379"/>
      <c r="F25" s="186">
        <v>0</v>
      </c>
      <c r="G25" s="186">
        <v>0</v>
      </c>
      <c r="H25" s="186">
        <v>0</v>
      </c>
      <c r="I25" s="186">
        <v>0</v>
      </c>
      <c r="J25" s="186">
        <v>0</v>
      </c>
      <c r="K25" s="186">
        <v>0</v>
      </c>
      <c r="L25" s="93">
        <f t="shared" si="0"/>
        <v>0</v>
      </c>
    </row>
    <row r="26" spans="1:12" ht="13.5">
      <c r="A26" s="90" t="s">
        <v>22</v>
      </c>
      <c r="B26" s="91"/>
      <c r="C26" s="377"/>
      <c r="D26" s="378"/>
      <c r="E26" s="379"/>
      <c r="F26" s="186">
        <v>0</v>
      </c>
      <c r="G26" s="186">
        <v>0</v>
      </c>
      <c r="H26" s="186">
        <v>0</v>
      </c>
      <c r="I26" s="186">
        <v>0</v>
      </c>
      <c r="J26" s="186">
        <v>0</v>
      </c>
      <c r="K26" s="186">
        <v>0</v>
      </c>
      <c r="L26" s="93">
        <f t="shared" si="0"/>
        <v>0</v>
      </c>
    </row>
    <row r="27" spans="1:12" ht="13.5">
      <c r="A27" s="90" t="s">
        <v>22</v>
      </c>
      <c r="B27" s="91"/>
      <c r="C27" s="377"/>
      <c r="D27" s="378"/>
      <c r="E27" s="379"/>
      <c r="F27" s="186">
        <v>0</v>
      </c>
      <c r="G27" s="186">
        <v>0</v>
      </c>
      <c r="H27" s="186">
        <v>0</v>
      </c>
      <c r="I27" s="186">
        <v>0</v>
      </c>
      <c r="J27" s="186">
        <v>0</v>
      </c>
      <c r="K27" s="186">
        <v>0</v>
      </c>
      <c r="L27" s="93">
        <f t="shared" si="0"/>
        <v>0</v>
      </c>
    </row>
    <row r="28" spans="1:12" ht="13.5">
      <c r="A28" s="87" t="s">
        <v>10</v>
      </c>
      <c r="B28" s="95"/>
      <c r="C28" s="95"/>
      <c r="D28" s="95"/>
      <c r="E28" s="95"/>
      <c r="F28" s="96"/>
      <c r="G28" s="380"/>
      <c r="H28" s="381"/>
      <c r="I28" s="381"/>
      <c r="J28" s="381"/>
      <c r="K28" s="381"/>
      <c r="L28" s="382"/>
    </row>
    <row r="29" spans="1:12" ht="13.5">
      <c r="A29" s="90" t="s">
        <v>22</v>
      </c>
      <c r="B29" s="91"/>
      <c r="C29" s="377"/>
      <c r="D29" s="378"/>
      <c r="E29" s="379"/>
      <c r="F29" s="186">
        <v>0</v>
      </c>
      <c r="G29" s="186">
        <v>0</v>
      </c>
      <c r="H29" s="186">
        <v>0</v>
      </c>
      <c r="I29" s="186">
        <v>0</v>
      </c>
      <c r="J29" s="186">
        <v>0</v>
      </c>
      <c r="K29" s="186">
        <v>0</v>
      </c>
      <c r="L29" s="93">
        <f t="shared" si="0"/>
        <v>0</v>
      </c>
    </row>
    <row r="30" spans="1:12" ht="13.5">
      <c r="A30" s="90" t="s">
        <v>22</v>
      </c>
      <c r="B30" s="91"/>
      <c r="C30" s="377"/>
      <c r="D30" s="378"/>
      <c r="E30" s="379"/>
      <c r="F30" s="186">
        <v>0</v>
      </c>
      <c r="G30" s="186">
        <v>0</v>
      </c>
      <c r="H30" s="186">
        <v>0</v>
      </c>
      <c r="I30" s="186">
        <v>0</v>
      </c>
      <c r="J30" s="186">
        <v>0</v>
      </c>
      <c r="K30" s="186">
        <v>0</v>
      </c>
      <c r="L30" s="93">
        <f t="shared" si="0"/>
        <v>0</v>
      </c>
    </row>
    <row r="31" spans="1:12" ht="13.5">
      <c r="A31" s="90" t="s">
        <v>22</v>
      </c>
      <c r="B31" s="91"/>
      <c r="C31" s="377"/>
      <c r="D31" s="378"/>
      <c r="E31" s="379"/>
      <c r="F31" s="186">
        <v>0</v>
      </c>
      <c r="G31" s="186">
        <v>0</v>
      </c>
      <c r="H31" s="186">
        <v>0</v>
      </c>
      <c r="I31" s="186">
        <v>0</v>
      </c>
      <c r="J31" s="186">
        <v>0</v>
      </c>
      <c r="K31" s="186">
        <v>0</v>
      </c>
      <c r="L31" s="93">
        <f t="shared" si="0"/>
        <v>0</v>
      </c>
    </row>
    <row r="32" spans="2:11" s="40" customFormat="1" ht="13.5">
      <c r="B32" s="97"/>
      <c r="C32" s="97"/>
      <c r="D32" s="97"/>
      <c r="E32" s="74" t="s">
        <v>18</v>
      </c>
      <c r="F32" s="72">
        <f aca="true" t="shared" si="1" ref="F32:K32">ROUND(SUM(F12:F31),0)</f>
        <v>0</v>
      </c>
      <c r="G32" s="72">
        <f t="shared" si="1"/>
        <v>0</v>
      </c>
      <c r="H32" s="72">
        <f t="shared" si="1"/>
        <v>0</v>
      </c>
      <c r="I32" s="72">
        <f t="shared" si="1"/>
        <v>0</v>
      </c>
      <c r="J32" s="72">
        <f t="shared" si="1"/>
        <v>0</v>
      </c>
      <c r="K32" s="72">
        <f t="shared" si="1"/>
        <v>0</v>
      </c>
    </row>
    <row r="33" spans="1:12" s="40" customFormat="1" ht="19.5" customHeight="1">
      <c r="A33" s="75"/>
      <c r="B33" s="76"/>
      <c r="C33" s="76"/>
      <c r="D33" s="76"/>
      <c r="E33" s="76"/>
      <c r="F33" s="76"/>
      <c r="G33" s="76"/>
      <c r="H33" s="76"/>
      <c r="I33" s="76"/>
      <c r="J33" s="76"/>
      <c r="K33" s="206" t="s">
        <v>307</v>
      </c>
      <c r="L33" s="72">
        <f>ROUND(SUM(L12:L31),0)</f>
        <v>0</v>
      </c>
    </row>
    <row r="39" ht="13.5">
      <c r="A39" s="78" t="s">
        <v>263</v>
      </c>
    </row>
  </sheetData>
  <sheetProtection password="DCD0" sheet="1" objects="1" scenarios="1" selectLockedCells="1"/>
  <mergeCells count="29">
    <mergeCell ref="A4:D4"/>
    <mergeCell ref="A7:L7"/>
    <mergeCell ref="A8:B9"/>
    <mergeCell ref="C8:E9"/>
    <mergeCell ref="F8:K8"/>
    <mergeCell ref="G15:L15"/>
    <mergeCell ref="L8:L9"/>
    <mergeCell ref="C12:E12"/>
    <mergeCell ref="C13:E13"/>
    <mergeCell ref="C14:E14"/>
    <mergeCell ref="C16:E16"/>
    <mergeCell ref="G28:L28"/>
    <mergeCell ref="C29:E29"/>
    <mergeCell ref="C30:E30"/>
    <mergeCell ref="C17:E17"/>
    <mergeCell ref="C21:E21"/>
    <mergeCell ref="C18:E18"/>
    <mergeCell ref="C19:E19"/>
    <mergeCell ref="C20:E20"/>
    <mergeCell ref="A1:D1"/>
    <mergeCell ref="A2:D2"/>
    <mergeCell ref="A3:D3"/>
    <mergeCell ref="C31:E31"/>
    <mergeCell ref="C22:E22"/>
    <mergeCell ref="G23:L23"/>
    <mergeCell ref="C24:E24"/>
    <mergeCell ref="C25:E25"/>
    <mergeCell ref="C26:E26"/>
    <mergeCell ref="C27:E27"/>
  </mergeCells>
  <dataValidations count="1">
    <dataValidation type="whole" showInputMessage="1" showErrorMessage="1" errorTitle="Whole Numbers Only" error="Please enter whole numbers only." sqref="F12:K14 F29:K31 F24:K27 F16:K22">
      <formula1>0</formula1>
      <formula2>1000000000</formula2>
    </dataValidation>
  </dataValidations>
  <printOptions/>
  <pageMargins left="0.25" right="0.25" top="0.5" bottom="0.5" header="0.3" footer="0"/>
  <pageSetup horizontalDpi="600" verticalDpi="600" orientation="landscape" r:id="rId1"/>
  <headerFooter>
    <oddFooter>&amp;L&amp;"-,Regular"&amp;8Matriculation 2012-13 Year End Expenditures Report
(REV. 9/2013)&amp;C&amp;"-,Regular"&amp;8Date Printed
&amp;D&amp;R&amp;"-,Regular"&amp;8Page &amp;P of &amp;N</oddFooter>
  </headerFooter>
</worksheet>
</file>

<file path=xl/worksheets/sheet6.xml><?xml version="1.0" encoding="utf-8"?>
<worksheet xmlns="http://schemas.openxmlformats.org/spreadsheetml/2006/main" xmlns:r="http://schemas.openxmlformats.org/officeDocument/2006/relationships">
  <sheetPr codeName="Sheet6">
    <pageSetUpPr fitToPage="1"/>
  </sheetPr>
  <dimension ref="A1:F53"/>
  <sheetViews>
    <sheetView zoomScalePageLayoutView="80" workbookViewId="0" topLeftCell="A1">
      <selection activeCell="D42" sqref="D42"/>
    </sheetView>
  </sheetViews>
  <sheetFormatPr defaultColWidth="9.140625" defaultRowHeight="12.75"/>
  <cols>
    <col min="1" max="1" width="3.8515625" style="40" customWidth="1"/>
    <col min="2" max="2" width="34.421875" style="40" customWidth="1"/>
    <col min="3" max="3" width="21.421875" style="40" customWidth="1"/>
    <col min="4" max="4" width="22.421875" style="40" customWidth="1"/>
    <col min="5" max="5" width="21.7109375" style="40" customWidth="1"/>
    <col min="6" max="6" width="10.8515625" style="40" customWidth="1"/>
    <col min="7" max="7" width="12.00390625" style="40" customWidth="1"/>
    <col min="8" max="16384" width="9.140625" style="40" customWidth="1"/>
  </cols>
  <sheetData>
    <row r="1" spans="1:3" ht="15" customHeight="1">
      <c r="A1" s="302" t="str">
        <f>'Part III Match Detail'!A1:D1</f>
        <v>2012-13</v>
      </c>
      <c r="B1" s="304"/>
      <c r="C1" s="98"/>
    </row>
    <row r="2" spans="1:6" ht="15" customHeight="1">
      <c r="A2" s="406" t="str">
        <f>IF('Do First'!I2="Select district"," ",'Do First'!I2)</f>
        <v> </v>
      </c>
      <c r="B2" s="407"/>
      <c r="C2" s="166"/>
      <c r="D2" s="38"/>
      <c r="E2" s="38"/>
      <c r="F2" s="38"/>
    </row>
    <row r="3" spans="1:6" ht="15" customHeight="1">
      <c r="A3" s="406" t="str">
        <f>IF('Do First'!I3="Select college"," ",'Do First'!I3)</f>
        <v> </v>
      </c>
      <c r="B3" s="407"/>
      <c r="C3" s="166"/>
      <c r="E3" s="38"/>
      <c r="F3" s="38"/>
    </row>
    <row r="4" spans="1:6" ht="15" customHeight="1">
      <c r="A4" s="408" t="str">
        <f>'Part III Match Detail'!A4:D4</f>
        <v> </v>
      </c>
      <c r="B4" s="409"/>
      <c r="C4" s="166"/>
      <c r="D4" s="38"/>
      <c r="F4" s="47"/>
    </row>
    <row r="5" spans="1:6" ht="6.75" customHeight="1">
      <c r="A5" s="48"/>
      <c r="B5" s="48"/>
      <c r="C5" s="48"/>
      <c r="D5" s="48"/>
      <c r="E5" s="49"/>
      <c r="F5" s="49"/>
    </row>
    <row r="6" spans="1:6" ht="17.25">
      <c r="A6" s="101" t="s">
        <v>282</v>
      </c>
      <c r="B6" s="48"/>
      <c r="C6" s="48"/>
      <c r="D6" s="48"/>
      <c r="E6" s="49"/>
      <c r="F6" s="49"/>
    </row>
    <row r="7" spans="1:6" ht="5.25" customHeight="1">
      <c r="A7" s="48"/>
      <c r="B7" s="48"/>
      <c r="C7" s="48"/>
      <c r="D7" s="48"/>
      <c r="E7" s="49"/>
      <c r="F7" s="49"/>
    </row>
    <row r="8" spans="1:6" ht="17.25">
      <c r="A8" s="244" t="str">
        <f>'Part I Funding'!B6</f>
        <v>Part I: Funding</v>
      </c>
      <c r="B8" s="48"/>
      <c r="C8" s="48"/>
      <c r="D8" s="48"/>
      <c r="E8" s="49"/>
      <c r="F8" s="49"/>
    </row>
    <row r="9" spans="1:6" ht="17.25">
      <c r="A9" s="48"/>
      <c r="B9" s="244" t="str">
        <f>'Part I Funding'!C7</f>
        <v>(A) Total FY 2012-13 State Matriculation Allocation</v>
      </c>
      <c r="C9" s="48"/>
      <c r="D9" s="252">
        <f>'Part I Funding'!F7</f>
        <v>0</v>
      </c>
      <c r="E9" s="49"/>
      <c r="F9" s="49"/>
    </row>
    <row r="10" spans="1:6" ht="15" customHeight="1">
      <c r="A10" s="48"/>
      <c r="B10" s="48"/>
      <c r="C10" s="48"/>
      <c r="D10" s="48"/>
      <c r="E10" s="49"/>
      <c r="F10" s="49"/>
    </row>
    <row r="11" spans="2:6" s="48" customFormat="1" ht="17.25">
      <c r="B11" s="244" t="str">
        <f>'Part I Funding'!B8</f>
        <v>Categorical Flexibility:</v>
      </c>
      <c r="D11" s="248" t="str">
        <f>'Part I Funding'!F9</f>
        <v>Select Yes or No</v>
      </c>
      <c r="E11" s="50"/>
      <c r="F11" s="147"/>
    </row>
    <row r="12" spans="1:6" s="48" customFormat="1" ht="17.25">
      <c r="A12" s="104"/>
      <c r="B12" s="109" t="str">
        <f>'Part I Funding'!D10</f>
        <v>Date of Board Action</v>
      </c>
      <c r="C12" s="247"/>
      <c r="D12" s="248" t="str">
        <f>IF('Part I Funding'!F10="","N/A",'Part I Funding'!F10)</f>
        <v>N/A</v>
      </c>
      <c r="E12" s="50"/>
      <c r="F12" s="147"/>
    </row>
    <row r="13" spans="1:6" s="48" customFormat="1" ht="17.25">
      <c r="A13" s="104"/>
      <c r="B13" s="109" t="s">
        <v>384</v>
      </c>
      <c r="C13" s="208"/>
      <c r="D13" s="248" t="str">
        <f>'Part I Funding'!F12</f>
        <v>Select Yes or No</v>
      </c>
      <c r="E13" s="50"/>
      <c r="F13" s="147"/>
    </row>
    <row r="14" spans="1:6" s="48" customFormat="1" ht="17.25">
      <c r="A14" s="104"/>
      <c r="B14" s="413" t="str">
        <f>'Part I Funding'!D18</f>
        <v>(B) Total funds moved to another categorical program</v>
      </c>
      <c r="C14" s="414"/>
      <c r="D14" s="153">
        <f>'Part I Funding'!F18</f>
        <v>0</v>
      </c>
      <c r="E14" s="50"/>
      <c r="F14" s="147"/>
    </row>
    <row r="15" spans="1:6" s="48" customFormat="1" ht="18" customHeight="1">
      <c r="A15" s="104"/>
      <c r="B15" s="245"/>
      <c r="C15" s="245"/>
      <c r="D15" s="246"/>
      <c r="E15" s="50"/>
      <c r="F15" s="147"/>
    </row>
    <row r="16" spans="2:6" s="48" customFormat="1" ht="17.25">
      <c r="B16" s="104" t="str">
        <f>'Part I Funding'!B22</f>
        <v>Funds expended in the Matriculation program:</v>
      </c>
      <c r="D16" s="149"/>
      <c r="E16" s="50"/>
      <c r="F16" s="147"/>
    </row>
    <row r="17" spans="1:6" s="48" customFormat="1" ht="17.25">
      <c r="A17" s="148"/>
      <c r="B17" s="283" t="str">
        <f>'Part I Funding'!C24</f>
        <v>FY 2012-13 State Matriculation Allocation (Part II: Expenditures)</v>
      </c>
      <c r="C17" s="410"/>
      <c r="D17" s="151">
        <f>'Part I Funding'!F24</f>
        <v>0</v>
      </c>
      <c r="E17" s="50"/>
      <c r="F17" s="147"/>
    </row>
    <row r="18" spans="1:6" s="48" customFormat="1" ht="17.25">
      <c r="A18" s="148"/>
      <c r="B18" s="283" t="str">
        <f>'Part I Funding'!C25</f>
        <v>District Match (Part III: Match Detail)</v>
      </c>
      <c r="C18" s="410"/>
      <c r="D18" s="151">
        <f>'Part I Funding'!F25</f>
        <v>0</v>
      </c>
      <c r="E18" s="50"/>
      <c r="F18" s="147"/>
    </row>
    <row r="19" spans="1:6" s="48" customFormat="1" ht="17.25">
      <c r="A19" s="148"/>
      <c r="B19" s="196" t="s">
        <v>289</v>
      </c>
      <c r="C19" s="156">
        <f>'Part I Funding'!D28</f>
        <v>0</v>
      </c>
      <c r="D19" s="154"/>
      <c r="E19" s="50"/>
      <c r="F19" s="147"/>
    </row>
    <row r="20" spans="1:6" s="48" customFormat="1" ht="15" customHeight="1">
      <c r="A20" s="148"/>
      <c r="B20" s="150"/>
      <c r="C20" s="150" t="s">
        <v>18</v>
      </c>
      <c r="D20" s="152">
        <f>SUM(D17:D18)</f>
        <v>0</v>
      </c>
      <c r="E20" s="50"/>
      <c r="F20" s="147"/>
    </row>
    <row r="21" spans="1:6" s="48" customFormat="1" ht="12.75" customHeight="1">
      <c r="A21" s="148"/>
      <c r="B21" s="40"/>
      <c r="C21" s="40"/>
      <c r="D21" s="149"/>
      <c r="E21" s="50"/>
      <c r="F21" s="147"/>
    </row>
    <row r="22" spans="1:6" s="48" customFormat="1" ht="17.25">
      <c r="A22" s="148"/>
      <c r="B22" s="283" t="str">
        <f>'Part I Funding'!C30</f>
        <v>Other categorical program funds (with flexibility provisions)</v>
      </c>
      <c r="C22" s="410"/>
      <c r="D22" s="151">
        <f>'Part I Funding'!F30</f>
        <v>0</v>
      </c>
      <c r="E22" s="50"/>
      <c r="F22" s="147"/>
    </row>
    <row r="23" spans="1:6" s="48" customFormat="1" ht="17.25">
      <c r="A23" s="148"/>
      <c r="B23" s="283" t="str">
        <f>'Part I Funding'!C31</f>
        <v>Other district contributions</v>
      </c>
      <c r="C23" s="410"/>
      <c r="D23" s="151">
        <f>'Part I Funding'!F31</f>
        <v>0</v>
      </c>
      <c r="E23" s="50"/>
      <c r="F23" s="147"/>
    </row>
    <row r="24" spans="1:6" s="48" customFormat="1" ht="17.25">
      <c r="A24" s="104"/>
      <c r="B24" s="57"/>
      <c r="C24" s="57" t="s">
        <v>18</v>
      </c>
      <c r="D24" s="152">
        <f>SUM(D22:D23)</f>
        <v>0</v>
      </c>
      <c r="E24" s="50"/>
      <c r="F24" s="147"/>
    </row>
    <row r="25" spans="1:6" s="48" customFormat="1" ht="17.25" customHeight="1">
      <c r="A25" s="104"/>
      <c r="B25" s="56"/>
      <c r="C25" s="56"/>
      <c r="D25" s="50"/>
      <c r="E25" s="50"/>
      <c r="F25" s="147"/>
    </row>
    <row r="26" spans="1:6" s="48" customFormat="1" ht="17.25">
      <c r="A26" s="411" t="str">
        <f>'Part I Funding'!B34</f>
        <v>Total funds used in the Matriculation program</v>
      </c>
      <c r="B26" s="411"/>
      <c r="C26" s="412"/>
      <c r="D26" s="253">
        <f>D20+D24</f>
        <v>0</v>
      </c>
      <c r="E26" s="50"/>
      <c r="F26" s="147"/>
    </row>
    <row r="27" spans="1:6" s="48" customFormat="1" ht="5.25" customHeight="1">
      <c r="A27" s="104"/>
      <c r="B27" s="56"/>
      <c r="C27" s="56"/>
      <c r="D27" s="50"/>
      <c r="E27" s="50"/>
      <c r="F27" s="147"/>
    </row>
    <row r="28" spans="1:6" s="48" customFormat="1" ht="17.25" customHeight="1">
      <c r="A28" s="104"/>
      <c r="B28" s="50"/>
      <c r="C28" s="50"/>
      <c r="D28" s="50"/>
      <c r="E28" s="50"/>
      <c r="F28" s="147"/>
    </row>
    <row r="29" spans="1:6" s="48" customFormat="1" ht="17.25">
      <c r="A29" s="104"/>
      <c r="B29" s="50" t="str">
        <f>'Part I Funding'!B37</f>
        <v>Balance FY 2012-13 State Matriculation Allocation:</v>
      </c>
      <c r="C29" s="50"/>
      <c r="D29" s="152">
        <f>'Part I Funding'!F37</f>
        <v>0</v>
      </c>
      <c r="E29" s="50"/>
      <c r="F29" s="147"/>
    </row>
    <row r="30" spans="1:6" s="48" customFormat="1" ht="5.25" customHeight="1">
      <c r="A30" s="104"/>
      <c r="B30" s="50"/>
      <c r="C30" s="50"/>
      <c r="D30" s="50"/>
      <c r="E30" s="50"/>
      <c r="F30" s="147"/>
    </row>
    <row r="31" spans="1:6" s="48" customFormat="1" ht="9.75" customHeight="1">
      <c r="A31" s="104"/>
      <c r="B31" s="50"/>
      <c r="C31" s="50"/>
      <c r="D31" s="50"/>
      <c r="E31" s="50"/>
      <c r="F31" s="147"/>
    </row>
    <row r="32" spans="1:6" s="48" customFormat="1" ht="17.25">
      <c r="A32" s="104"/>
      <c r="B32" s="51" t="s">
        <v>385</v>
      </c>
      <c r="C32" s="250" t="str">
        <f>IF('Part III Match Detail'!L33&gt;='Part I Funding'!E26+'Part I Funding'!E27,"Yes","No")</f>
        <v>Yes</v>
      </c>
      <c r="D32" s="249"/>
      <c r="E32" s="50"/>
      <c r="F32" s="147"/>
    </row>
    <row r="33" spans="1:6" s="48" customFormat="1" ht="13.5" customHeight="1">
      <c r="A33" s="104"/>
      <c r="B33" s="50"/>
      <c r="C33" s="50"/>
      <c r="D33" s="50"/>
      <c r="E33" s="50"/>
      <c r="F33" s="147"/>
    </row>
    <row r="34" spans="1:6" s="48" customFormat="1" ht="5.25" customHeight="1">
      <c r="A34" s="104"/>
      <c r="B34" s="50"/>
      <c r="C34" s="50"/>
      <c r="D34" s="50"/>
      <c r="E34" s="50"/>
      <c r="F34" s="147"/>
    </row>
    <row r="35" spans="1:6" ht="15">
      <c r="A35" s="58" t="s">
        <v>19</v>
      </c>
      <c r="B35" s="58"/>
      <c r="C35" s="58"/>
      <c r="D35" s="59"/>
      <c r="E35" s="59"/>
      <c r="F35" s="59"/>
    </row>
    <row r="36" spans="1:6" ht="42.75" customHeight="1">
      <c r="A36" s="415" t="s">
        <v>290</v>
      </c>
      <c r="B36" s="415"/>
      <c r="C36" s="415"/>
      <c r="D36" s="415"/>
      <c r="E36" s="415"/>
      <c r="F36" s="415"/>
    </row>
    <row r="37" ht="6" customHeight="1"/>
    <row r="38" spans="1:6" s="159" customFormat="1" ht="14.25">
      <c r="A38" s="404"/>
      <c r="B38" s="404"/>
      <c r="C38" s="405"/>
      <c r="D38" s="163"/>
      <c r="E38" s="157"/>
      <c r="F38" s="158"/>
    </row>
    <row r="39" spans="1:6" s="159" customFormat="1" ht="13.5">
      <c r="A39" s="403"/>
      <c r="B39" s="403"/>
      <c r="C39" s="403"/>
      <c r="D39" s="160" t="s">
        <v>223</v>
      </c>
      <c r="E39" s="160" t="s">
        <v>15</v>
      </c>
      <c r="F39" s="160" t="s">
        <v>14</v>
      </c>
    </row>
    <row r="40" spans="1:4" s="159" customFormat="1" ht="13.5">
      <c r="A40" s="161" t="s">
        <v>23</v>
      </c>
      <c r="B40" s="161"/>
      <c r="C40" s="161"/>
      <c r="D40" s="162"/>
    </row>
    <row r="41" spans="1:4" s="159" customFormat="1" ht="9.75" customHeight="1">
      <c r="A41" s="162"/>
      <c r="B41" s="162"/>
      <c r="C41" s="162"/>
      <c r="D41" s="162"/>
    </row>
    <row r="42" spans="1:6" s="159" customFormat="1" ht="13.5">
      <c r="A42" s="404"/>
      <c r="B42" s="404"/>
      <c r="C42" s="405"/>
      <c r="D42" s="164"/>
      <c r="E42" s="157"/>
      <c r="F42" s="158"/>
    </row>
    <row r="43" spans="1:6" s="159" customFormat="1" ht="13.5">
      <c r="A43" s="403"/>
      <c r="B43" s="403"/>
      <c r="C43" s="403"/>
      <c r="D43" s="160" t="s">
        <v>223</v>
      </c>
      <c r="E43" s="160" t="s">
        <v>15</v>
      </c>
      <c r="F43" s="160" t="s">
        <v>14</v>
      </c>
    </row>
    <row r="44" spans="1:4" s="159" customFormat="1" ht="13.5">
      <c r="A44" s="161" t="s">
        <v>292</v>
      </c>
      <c r="B44" s="161"/>
      <c r="C44" s="161"/>
      <c r="D44" s="162"/>
    </row>
    <row r="45" spans="1:4" s="159" customFormat="1" ht="9" customHeight="1">
      <c r="A45" s="162"/>
      <c r="B45" s="162"/>
      <c r="C45" s="162"/>
      <c r="D45" s="162"/>
    </row>
    <row r="46" spans="1:6" s="159" customFormat="1" ht="13.5">
      <c r="A46" s="404"/>
      <c r="B46" s="404"/>
      <c r="C46" s="405"/>
      <c r="D46" s="164"/>
      <c r="E46" s="157"/>
      <c r="F46" s="158"/>
    </row>
    <row r="47" spans="1:6" s="159" customFormat="1" ht="13.5">
      <c r="A47" s="403"/>
      <c r="B47" s="403"/>
      <c r="C47" s="403"/>
      <c r="D47" s="160" t="s">
        <v>223</v>
      </c>
      <c r="E47" s="160" t="s">
        <v>15</v>
      </c>
      <c r="F47" s="160" t="s">
        <v>14</v>
      </c>
    </row>
    <row r="48" spans="1:4" s="159" customFormat="1" ht="13.5">
      <c r="A48" s="161" t="s">
        <v>222</v>
      </c>
      <c r="B48" s="161"/>
      <c r="C48" s="161"/>
      <c r="D48" s="162"/>
    </row>
    <row r="49" spans="1:4" s="159" customFormat="1" ht="9" customHeight="1">
      <c r="A49" s="162"/>
      <c r="B49" s="162"/>
      <c r="C49" s="162"/>
      <c r="D49" s="162"/>
    </row>
    <row r="50" spans="1:6" s="159" customFormat="1" ht="13.5">
      <c r="A50" s="404"/>
      <c r="B50" s="404"/>
      <c r="C50" s="405"/>
      <c r="D50" s="165"/>
      <c r="E50" s="157"/>
      <c r="F50" s="158"/>
    </row>
    <row r="51" spans="1:6" s="159" customFormat="1" ht="13.5">
      <c r="A51" s="403"/>
      <c r="B51" s="403"/>
      <c r="C51" s="403"/>
      <c r="D51" s="160" t="s">
        <v>223</v>
      </c>
      <c r="E51" s="160" t="s">
        <v>15</v>
      </c>
      <c r="F51" s="160" t="s">
        <v>14</v>
      </c>
    </row>
    <row r="52" spans="1:4" s="159" customFormat="1" ht="13.5">
      <c r="A52" s="161" t="s">
        <v>273</v>
      </c>
      <c r="B52" s="161"/>
      <c r="C52" s="161"/>
      <c r="D52" s="162"/>
    </row>
    <row r="53" spans="1:5" ht="13.5">
      <c r="A53" s="60"/>
      <c r="B53" s="60"/>
      <c r="C53" s="60"/>
      <c r="D53" s="60"/>
      <c r="E53" s="60"/>
    </row>
  </sheetData>
  <sheetProtection password="DCD0" sheet="1" objects="1" scenarios="1" selectLockedCells="1"/>
  <mergeCells count="19">
    <mergeCell ref="A47:C47"/>
    <mergeCell ref="A26:C26"/>
    <mergeCell ref="B14:C14"/>
    <mergeCell ref="B17:C17"/>
    <mergeCell ref="B18:C18"/>
    <mergeCell ref="A42:C42"/>
    <mergeCell ref="A43:C43"/>
    <mergeCell ref="A39:C39"/>
    <mergeCell ref="A36:F36"/>
    <mergeCell ref="A51:C51"/>
    <mergeCell ref="A38:C38"/>
    <mergeCell ref="A46:C46"/>
    <mergeCell ref="A50:C50"/>
    <mergeCell ref="A1:B1"/>
    <mergeCell ref="A2:B2"/>
    <mergeCell ref="A3:B3"/>
    <mergeCell ref="A4:B4"/>
    <mergeCell ref="B22:C22"/>
    <mergeCell ref="B23:C23"/>
  </mergeCells>
  <dataValidations count="1">
    <dataValidation type="whole" allowBlank="1" showInputMessage="1" showErrorMessage="1" promptTitle="Phone" prompt="Please enter a ten digit phone number, including area code. No need for (  ) or -" errorTitle="Oops" error="Enter only a ten digit number, no spaces or parenthesis" sqref="E50 E38 E46 E42">
      <formula1>1000000000</formula1>
      <formula2>9999999999</formula2>
    </dataValidation>
  </dataValidations>
  <printOptions horizontalCentered="1"/>
  <pageMargins left="0.25" right="0.25" top="0.48" bottom="0.75" header="0.3" footer="0.3"/>
  <pageSetup fitToHeight="1" fitToWidth="1" horizontalDpi="600" verticalDpi="600" orientation="portrait" scale="90" r:id="rId1"/>
  <headerFooter>
    <oddFooter>&amp;L&amp;8Matriculation 2012-13 Year End Expenditures Report
(REV. 9/2013)&amp;C&amp;8Date Printed
&amp;D&amp;R&amp;8Page &amp;P of &amp;N</oddFooter>
  </headerFooter>
</worksheet>
</file>

<file path=xl/worksheets/sheet7.xml><?xml version="1.0" encoding="utf-8"?>
<worksheet xmlns="http://schemas.openxmlformats.org/spreadsheetml/2006/main" xmlns:r="http://schemas.openxmlformats.org/officeDocument/2006/relationships">
  <sheetPr codeName="Sheet7">
    <tabColor theme="1"/>
  </sheetPr>
  <dimension ref="A1:G117"/>
  <sheetViews>
    <sheetView zoomScalePageLayoutView="0" workbookViewId="0" topLeftCell="A1">
      <selection activeCell="G34" sqref="G34"/>
    </sheetView>
  </sheetViews>
  <sheetFormatPr defaultColWidth="9.140625" defaultRowHeight="12.75"/>
  <cols>
    <col min="1" max="1" width="25.00390625" style="14" customWidth="1"/>
    <col min="2" max="2" width="6.00390625" style="14" customWidth="1"/>
    <col min="3" max="3" width="30.140625" style="14" customWidth="1"/>
    <col min="4" max="4" width="3.140625" style="3" customWidth="1"/>
    <col min="5" max="5" width="2.28125" style="3" customWidth="1"/>
    <col min="6" max="6" width="2.57421875" style="3" customWidth="1"/>
    <col min="7" max="7" width="27.57421875" style="3" customWidth="1"/>
    <col min="8" max="8" width="4.7109375" style="3" customWidth="1"/>
    <col min="9" max="9" width="13.7109375" style="3" bestFit="1" customWidth="1"/>
    <col min="10" max="10" width="3.8515625" style="3" customWidth="1"/>
    <col min="11" max="11" width="49.421875" style="3" customWidth="1"/>
    <col min="12" max="16384" width="9.140625" style="3" customWidth="1"/>
  </cols>
  <sheetData>
    <row r="1" spans="1:3" ht="14.25">
      <c r="A1" s="1" t="s">
        <v>35</v>
      </c>
      <c r="B1" s="1"/>
      <c r="C1" s="2" t="s">
        <v>36</v>
      </c>
    </row>
    <row r="2" spans="1:7" ht="14.25">
      <c r="A2" s="4" t="s">
        <v>274</v>
      </c>
      <c r="B2" s="5"/>
      <c r="C2" s="6" t="s">
        <v>275</v>
      </c>
      <c r="G2" s="6" t="s">
        <v>268</v>
      </c>
    </row>
    <row r="3" spans="1:7" ht="14.25">
      <c r="A3" s="5" t="s">
        <v>37</v>
      </c>
      <c r="B3" s="5"/>
      <c r="C3" s="5" t="s">
        <v>38</v>
      </c>
      <c r="G3" s="3" t="s">
        <v>265</v>
      </c>
    </row>
    <row r="4" spans="1:7" ht="14.25">
      <c r="A4" s="5" t="s">
        <v>39</v>
      </c>
      <c r="B4" s="5"/>
      <c r="C4" s="5" t="s">
        <v>40</v>
      </c>
      <c r="G4" s="3" t="s">
        <v>267</v>
      </c>
    </row>
    <row r="5" spans="1:3" ht="14.25">
      <c r="A5" s="5" t="s">
        <v>41</v>
      </c>
      <c r="B5" s="5"/>
      <c r="C5" s="5" t="s">
        <v>42</v>
      </c>
    </row>
    <row r="6" spans="1:3" ht="14.25">
      <c r="A6" s="5" t="s">
        <v>43</v>
      </c>
      <c r="B6" s="5"/>
      <c r="C6" s="5" t="s">
        <v>44</v>
      </c>
    </row>
    <row r="7" spans="1:3" ht="14.25">
      <c r="A7" s="5" t="s">
        <v>45</v>
      </c>
      <c r="B7" s="5"/>
      <c r="C7" s="5" t="s">
        <v>46</v>
      </c>
    </row>
    <row r="8" spans="1:3" ht="14.25">
      <c r="A8" s="5" t="s">
        <v>47</v>
      </c>
      <c r="B8" s="7"/>
      <c r="C8" s="5" t="s">
        <v>48</v>
      </c>
    </row>
    <row r="9" spans="1:3" ht="14.25">
      <c r="A9" s="7" t="s">
        <v>49</v>
      </c>
      <c r="B9" s="7"/>
      <c r="C9" s="5" t="s">
        <v>50</v>
      </c>
    </row>
    <row r="10" spans="1:3" ht="14.25">
      <c r="A10" s="5" t="s">
        <v>51</v>
      </c>
      <c r="B10" s="5"/>
      <c r="C10" s="5" t="s">
        <v>52</v>
      </c>
    </row>
    <row r="11" spans="1:3" ht="14.25">
      <c r="A11" s="5" t="s">
        <v>53</v>
      </c>
      <c r="B11" s="5"/>
      <c r="C11" s="5" t="s">
        <v>54</v>
      </c>
    </row>
    <row r="12" spans="1:3" ht="14.25">
      <c r="A12" s="5" t="s">
        <v>55</v>
      </c>
      <c r="B12" s="5"/>
      <c r="C12" s="5" t="s">
        <v>56</v>
      </c>
    </row>
    <row r="13" spans="1:3" ht="14.25">
      <c r="A13" s="5" t="s">
        <v>57</v>
      </c>
      <c r="B13" s="5"/>
      <c r="C13" s="5" t="s">
        <v>58</v>
      </c>
    </row>
    <row r="14" spans="1:3" ht="14.25">
      <c r="A14" s="5" t="s">
        <v>59</v>
      </c>
      <c r="B14" s="5"/>
      <c r="C14" s="5" t="s">
        <v>60</v>
      </c>
    </row>
    <row r="15" spans="1:3" ht="14.25">
      <c r="A15" s="8" t="s">
        <v>61</v>
      </c>
      <c r="B15" s="5"/>
      <c r="C15" s="5" t="s">
        <v>62</v>
      </c>
    </row>
    <row r="16" spans="1:3" ht="14.25">
      <c r="A16" s="5" t="s">
        <v>63</v>
      </c>
      <c r="B16" s="5"/>
      <c r="C16" s="5" t="s">
        <v>64</v>
      </c>
    </row>
    <row r="17" spans="1:3" ht="14.25">
      <c r="A17" s="5" t="s">
        <v>65</v>
      </c>
      <c r="B17" s="5"/>
      <c r="C17" s="5" t="s">
        <v>66</v>
      </c>
    </row>
    <row r="18" spans="1:3" ht="14.25">
      <c r="A18" s="5" t="s">
        <v>67</v>
      </c>
      <c r="B18" s="5"/>
      <c r="C18" s="5" t="s">
        <v>68</v>
      </c>
    </row>
    <row r="19" spans="1:3" ht="14.25">
      <c r="A19" s="5" t="s">
        <v>69</v>
      </c>
      <c r="B19" s="8"/>
      <c r="C19" s="5" t="s">
        <v>70</v>
      </c>
    </row>
    <row r="20" spans="1:3" ht="14.25">
      <c r="A20" s="5" t="s">
        <v>71</v>
      </c>
      <c r="B20" s="5"/>
      <c r="C20" s="5" t="s">
        <v>72</v>
      </c>
    </row>
    <row r="21" spans="1:3" ht="14.25">
      <c r="A21" s="5" t="s">
        <v>73</v>
      </c>
      <c r="B21" s="5"/>
      <c r="C21" s="5" t="s">
        <v>74</v>
      </c>
    </row>
    <row r="22" spans="1:3" ht="14.25">
      <c r="A22" s="5" t="s">
        <v>75</v>
      </c>
      <c r="B22" s="5"/>
      <c r="C22" s="5" t="s">
        <v>76</v>
      </c>
    </row>
    <row r="23" spans="1:3" ht="14.25">
      <c r="A23" s="5" t="s">
        <v>77</v>
      </c>
      <c r="B23" s="5"/>
      <c r="C23" s="8" t="s">
        <v>78</v>
      </c>
    </row>
    <row r="24" spans="1:3" ht="14.25">
      <c r="A24" s="5" t="s">
        <v>79</v>
      </c>
      <c r="B24" s="5"/>
      <c r="C24" s="5" t="s">
        <v>80</v>
      </c>
    </row>
    <row r="25" spans="1:3" ht="14.25">
      <c r="A25" s="5" t="s">
        <v>81</v>
      </c>
      <c r="B25" s="5"/>
      <c r="C25" s="5" t="s">
        <v>82</v>
      </c>
    </row>
    <row r="26" spans="1:3" ht="14.25">
      <c r="A26" s="5" t="s">
        <v>83</v>
      </c>
      <c r="B26" s="5"/>
      <c r="C26" s="5" t="s">
        <v>84</v>
      </c>
    </row>
    <row r="27" spans="1:3" ht="14.25">
      <c r="A27" s="5" t="s">
        <v>85</v>
      </c>
      <c r="B27" s="5"/>
      <c r="C27" s="5" t="s">
        <v>86</v>
      </c>
    </row>
    <row r="28" spans="1:3" ht="14.25">
      <c r="A28" s="5" t="s">
        <v>87</v>
      </c>
      <c r="B28" s="5"/>
      <c r="C28" s="5" t="s">
        <v>88</v>
      </c>
    </row>
    <row r="29" spans="1:3" ht="14.25">
      <c r="A29" s="5" t="s">
        <v>89</v>
      </c>
      <c r="B29" s="5"/>
      <c r="C29" s="5" t="s">
        <v>90</v>
      </c>
    </row>
    <row r="30" spans="1:3" ht="14.25">
      <c r="A30" s="5" t="s">
        <v>91</v>
      </c>
      <c r="B30" s="5"/>
      <c r="C30" s="5" t="s">
        <v>92</v>
      </c>
    </row>
    <row r="31" spans="1:3" ht="14.25">
      <c r="A31" s="5" t="s">
        <v>93</v>
      </c>
      <c r="B31" s="5"/>
      <c r="C31" s="5" t="s">
        <v>94</v>
      </c>
    </row>
    <row r="32" spans="1:3" ht="14.25">
      <c r="A32" s="5" t="s">
        <v>95</v>
      </c>
      <c r="B32" s="5"/>
      <c r="C32" s="5" t="s">
        <v>96</v>
      </c>
    </row>
    <row r="33" spans="1:3" ht="14.25">
      <c r="A33" s="5" t="s">
        <v>97</v>
      </c>
      <c r="B33" s="5"/>
      <c r="C33" s="5" t="s">
        <v>98</v>
      </c>
    </row>
    <row r="34" spans="1:3" ht="14.25">
      <c r="A34" s="5" t="s">
        <v>99</v>
      </c>
      <c r="B34" s="5"/>
      <c r="C34" s="5" t="s">
        <v>100</v>
      </c>
    </row>
    <row r="35" spans="1:3" ht="14.25">
      <c r="A35" s="5" t="s">
        <v>101</v>
      </c>
      <c r="B35" s="5"/>
      <c r="C35" s="5" t="s">
        <v>102</v>
      </c>
    </row>
    <row r="36" spans="1:3" ht="14.25">
      <c r="A36" s="5" t="s">
        <v>103</v>
      </c>
      <c r="B36" s="5"/>
      <c r="C36" s="5" t="s">
        <v>104</v>
      </c>
    </row>
    <row r="37" spans="1:3" ht="14.25">
      <c r="A37" s="5" t="s">
        <v>105</v>
      </c>
      <c r="B37" s="5"/>
      <c r="C37" s="5" t="s">
        <v>106</v>
      </c>
    </row>
    <row r="38" spans="1:3" ht="14.25">
      <c r="A38" s="5" t="s">
        <v>107</v>
      </c>
      <c r="B38" s="5"/>
      <c r="C38" s="5" t="s">
        <v>108</v>
      </c>
    </row>
    <row r="39" spans="1:3" ht="14.25">
      <c r="A39" s="5" t="s">
        <v>109</v>
      </c>
      <c r="B39" s="5"/>
      <c r="C39" s="5" t="s">
        <v>110</v>
      </c>
    </row>
    <row r="40" spans="1:3" ht="14.25">
      <c r="A40" s="5" t="s">
        <v>111</v>
      </c>
      <c r="B40" s="5"/>
      <c r="C40" s="5" t="s">
        <v>112</v>
      </c>
    </row>
    <row r="41" spans="1:3" ht="14.25">
      <c r="A41" s="5" t="s">
        <v>113</v>
      </c>
      <c r="B41" s="5"/>
      <c r="C41" s="5" t="s">
        <v>114</v>
      </c>
    </row>
    <row r="42" spans="1:3" ht="14.25">
      <c r="A42" s="5" t="s">
        <v>115</v>
      </c>
      <c r="B42" s="5"/>
      <c r="C42" s="5" t="s">
        <v>116</v>
      </c>
    </row>
    <row r="43" spans="1:3" ht="14.25">
      <c r="A43" s="5" t="s">
        <v>117</v>
      </c>
      <c r="B43" s="5"/>
      <c r="C43" s="5" t="s">
        <v>118</v>
      </c>
    </row>
    <row r="44" spans="1:3" ht="14.25">
      <c r="A44" s="5" t="s">
        <v>119</v>
      </c>
      <c r="B44" s="5"/>
      <c r="C44" s="5" t="s">
        <v>120</v>
      </c>
    </row>
    <row r="45" spans="1:3" ht="14.25">
      <c r="A45" s="5" t="s">
        <v>121</v>
      </c>
      <c r="B45" s="5"/>
      <c r="C45" s="5" t="s">
        <v>122</v>
      </c>
    </row>
    <row r="46" spans="1:3" ht="14.25">
      <c r="A46" s="5" t="s">
        <v>123</v>
      </c>
      <c r="B46" s="5"/>
      <c r="C46" s="5" t="s">
        <v>124</v>
      </c>
    </row>
    <row r="47" spans="1:3" ht="14.25">
      <c r="A47" s="5" t="s">
        <v>125</v>
      </c>
      <c r="B47" s="5"/>
      <c r="C47" s="5" t="s">
        <v>126</v>
      </c>
    </row>
    <row r="48" spans="1:3" ht="14.25">
      <c r="A48" s="5" t="s">
        <v>127</v>
      </c>
      <c r="B48" s="5"/>
      <c r="C48" s="5" t="s">
        <v>128</v>
      </c>
    </row>
    <row r="49" spans="1:3" ht="14.25">
      <c r="A49" s="5" t="s">
        <v>129</v>
      </c>
      <c r="B49" s="5"/>
      <c r="C49" s="5" t="s">
        <v>130</v>
      </c>
    </row>
    <row r="50" spans="1:3" ht="14.25">
      <c r="A50" s="5" t="s">
        <v>131</v>
      </c>
      <c r="B50" s="5"/>
      <c r="C50" s="5" t="s">
        <v>132</v>
      </c>
    </row>
    <row r="51" spans="1:3" ht="14.25">
      <c r="A51" s="5" t="s">
        <v>133</v>
      </c>
      <c r="B51" s="5"/>
      <c r="C51" s="5" t="s">
        <v>134</v>
      </c>
    </row>
    <row r="52" spans="1:3" ht="14.25">
      <c r="A52" s="5" t="s">
        <v>135</v>
      </c>
      <c r="B52" s="5"/>
      <c r="C52" s="5" t="s">
        <v>136</v>
      </c>
    </row>
    <row r="53" spans="1:3" ht="14.25">
      <c r="A53" s="5" t="s">
        <v>137</v>
      </c>
      <c r="B53" s="5"/>
      <c r="C53" s="5" t="s">
        <v>138</v>
      </c>
    </row>
    <row r="54" spans="1:3" ht="14.25">
      <c r="A54" s="5" t="s">
        <v>139</v>
      </c>
      <c r="B54" s="5"/>
      <c r="C54" s="5" t="s">
        <v>140</v>
      </c>
    </row>
    <row r="55" spans="1:3" ht="14.25">
      <c r="A55" s="5" t="s">
        <v>141</v>
      </c>
      <c r="B55" s="5"/>
      <c r="C55" s="5" t="s">
        <v>142</v>
      </c>
    </row>
    <row r="56" spans="1:3" ht="14.25">
      <c r="A56" s="5" t="s">
        <v>143</v>
      </c>
      <c r="B56" s="5"/>
      <c r="C56" s="5" t="s">
        <v>144</v>
      </c>
    </row>
    <row r="57" spans="1:3" ht="14.25">
      <c r="A57" s="5" t="s">
        <v>145</v>
      </c>
      <c r="B57" s="5"/>
      <c r="C57" s="5" t="s">
        <v>146</v>
      </c>
    </row>
    <row r="58" spans="1:3" ht="14.25">
      <c r="A58" s="5" t="s">
        <v>147</v>
      </c>
      <c r="B58" s="5"/>
      <c r="C58" s="5" t="s">
        <v>148</v>
      </c>
    </row>
    <row r="59" spans="1:3" ht="14.25">
      <c r="A59" s="5" t="s">
        <v>149</v>
      </c>
      <c r="B59" s="5"/>
      <c r="C59" s="5" t="s">
        <v>150</v>
      </c>
    </row>
    <row r="60" spans="1:3" ht="14.25">
      <c r="A60" s="5" t="s">
        <v>151</v>
      </c>
      <c r="B60" s="5"/>
      <c r="C60" s="5" t="s">
        <v>152</v>
      </c>
    </row>
    <row r="61" spans="1:3" ht="14.25">
      <c r="A61" s="5" t="s">
        <v>153</v>
      </c>
      <c r="B61" s="5"/>
      <c r="C61" s="5" t="s">
        <v>154</v>
      </c>
    </row>
    <row r="62" spans="1:3" ht="14.25">
      <c r="A62" s="5" t="s">
        <v>155</v>
      </c>
      <c r="B62" s="5"/>
      <c r="C62" s="5" t="s">
        <v>156</v>
      </c>
    </row>
    <row r="63" spans="1:3" ht="14.25">
      <c r="A63" s="5" t="s">
        <v>157</v>
      </c>
      <c r="B63" s="5"/>
      <c r="C63" s="5" t="s">
        <v>158</v>
      </c>
    </row>
    <row r="64" spans="1:3" ht="14.25">
      <c r="A64" s="5" t="s">
        <v>159</v>
      </c>
      <c r="B64" s="5"/>
      <c r="C64" s="5" t="s">
        <v>160</v>
      </c>
    </row>
    <row r="65" spans="1:3" ht="14.25">
      <c r="A65" s="5" t="s">
        <v>161</v>
      </c>
      <c r="B65" s="5"/>
      <c r="C65" s="5" t="s">
        <v>162</v>
      </c>
    </row>
    <row r="66" spans="1:3" ht="14.25">
      <c r="A66" s="5" t="s">
        <v>163</v>
      </c>
      <c r="B66" s="5"/>
      <c r="C66" s="5" t="s">
        <v>164</v>
      </c>
    </row>
    <row r="67" spans="1:3" ht="14.25">
      <c r="A67" s="5" t="s">
        <v>165</v>
      </c>
      <c r="B67" s="5"/>
      <c r="C67" s="5" t="s">
        <v>166</v>
      </c>
    </row>
    <row r="68" spans="1:3" ht="14.25">
      <c r="A68" s="5" t="s">
        <v>167</v>
      </c>
      <c r="B68" s="5"/>
      <c r="C68" s="5" t="s">
        <v>168</v>
      </c>
    </row>
    <row r="69" spans="1:3" ht="14.25">
      <c r="A69" s="5" t="s">
        <v>169</v>
      </c>
      <c r="B69" s="5"/>
      <c r="C69" s="9" t="s">
        <v>170</v>
      </c>
    </row>
    <row r="70" spans="1:3" ht="14.25">
      <c r="A70" s="5" t="s">
        <v>171</v>
      </c>
      <c r="B70" s="5"/>
      <c r="C70" s="5" t="s">
        <v>172</v>
      </c>
    </row>
    <row r="71" spans="1:3" ht="14.25">
      <c r="A71" s="5" t="s">
        <v>173</v>
      </c>
      <c r="B71" s="5"/>
      <c r="C71" s="5" t="s">
        <v>174</v>
      </c>
    </row>
    <row r="72" spans="1:3" s="10" customFormat="1" ht="14.25">
      <c r="A72" s="5" t="s">
        <v>175</v>
      </c>
      <c r="B72" s="5"/>
      <c r="C72" s="5" t="s">
        <v>176</v>
      </c>
    </row>
    <row r="73" spans="1:3" s="10" customFormat="1" ht="14.25">
      <c r="A73" s="5" t="s">
        <v>177</v>
      </c>
      <c r="B73" s="5"/>
      <c r="C73" s="11" t="s">
        <v>178</v>
      </c>
    </row>
    <row r="74" spans="1:3" ht="14.25">
      <c r="A74" s="5" t="s">
        <v>179</v>
      </c>
      <c r="B74" s="5"/>
      <c r="C74" s="5" t="s">
        <v>180</v>
      </c>
    </row>
    <row r="75" spans="1:3" ht="14.25">
      <c r="A75" s="3"/>
      <c r="B75" s="5"/>
      <c r="C75" s="5" t="s">
        <v>181</v>
      </c>
    </row>
    <row r="76" spans="1:3" ht="14.25">
      <c r="A76" s="3"/>
      <c r="B76" s="5"/>
      <c r="C76" s="5" t="s">
        <v>182</v>
      </c>
    </row>
    <row r="77" spans="1:3" ht="14.25">
      <c r="A77" s="3"/>
      <c r="B77" s="5"/>
      <c r="C77" s="5" t="s">
        <v>183</v>
      </c>
    </row>
    <row r="78" spans="1:3" ht="14.25">
      <c r="A78" s="3"/>
      <c r="B78" s="5"/>
      <c r="C78" s="5" t="s">
        <v>184</v>
      </c>
    </row>
    <row r="79" spans="1:3" ht="14.25">
      <c r="A79" s="3"/>
      <c r="B79" s="5"/>
      <c r="C79" s="5" t="s">
        <v>185</v>
      </c>
    </row>
    <row r="80" spans="1:3" ht="14.25">
      <c r="A80" s="3"/>
      <c r="B80" s="5"/>
      <c r="C80" s="5" t="s">
        <v>186</v>
      </c>
    </row>
    <row r="81" spans="1:3" ht="14.25">
      <c r="A81" s="3"/>
      <c r="B81" s="5"/>
      <c r="C81" s="5" t="s">
        <v>187</v>
      </c>
    </row>
    <row r="82" spans="1:3" ht="14.25">
      <c r="A82" s="3"/>
      <c r="B82" s="5"/>
      <c r="C82" s="12" t="s">
        <v>188</v>
      </c>
    </row>
    <row r="83" spans="1:3" ht="14.25">
      <c r="A83" s="3"/>
      <c r="B83" s="5"/>
      <c r="C83" s="5" t="s">
        <v>189</v>
      </c>
    </row>
    <row r="84" spans="1:3" ht="14.25">
      <c r="A84" s="3"/>
      <c r="B84" s="5"/>
      <c r="C84" s="5" t="s">
        <v>190</v>
      </c>
    </row>
    <row r="85" spans="1:3" ht="14.25">
      <c r="A85" s="3"/>
      <c r="B85" s="5"/>
      <c r="C85" s="5" t="s">
        <v>191</v>
      </c>
    </row>
    <row r="86" spans="1:3" ht="14.25">
      <c r="A86" s="3"/>
      <c r="B86" s="5"/>
      <c r="C86" s="5" t="s">
        <v>192</v>
      </c>
    </row>
    <row r="87" spans="1:3" ht="14.25">
      <c r="A87" s="3"/>
      <c r="B87" s="5"/>
      <c r="C87" s="5" t="s">
        <v>193</v>
      </c>
    </row>
    <row r="88" spans="1:3" ht="14.25">
      <c r="A88" s="3"/>
      <c r="B88" s="5"/>
      <c r="C88" s="5" t="s">
        <v>194</v>
      </c>
    </row>
    <row r="89" spans="1:3" ht="14.25">
      <c r="A89" s="3"/>
      <c r="B89" s="5"/>
      <c r="C89" s="5" t="s">
        <v>195</v>
      </c>
    </row>
    <row r="90" spans="1:3" ht="14.25">
      <c r="A90" s="3"/>
      <c r="B90" s="5"/>
      <c r="C90" s="5" t="s">
        <v>196</v>
      </c>
    </row>
    <row r="91" spans="1:3" ht="14.25">
      <c r="A91" s="3"/>
      <c r="B91" s="5"/>
      <c r="C91" s="5" t="s">
        <v>197</v>
      </c>
    </row>
    <row r="92" spans="1:3" ht="14.25">
      <c r="A92" s="3"/>
      <c r="B92" s="5"/>
      <c r="C92" s="5" t="s">
        <v>198</v>
      </c>
    </row>
    <row r="93" spans="1:3" ht="14.25">
      <c r="A93" s="3"/>
      <c r="B93" s="5"/>
      <c r="C93" s="5" t="s">
        <v>199</v>
      </c>
    </row>
    <row r="94" spans="1:3" ht="14.25">
      <c r="A94" s="3"/>
      <c r="B94" s="5"/>
      <c r="C94" s="5" t="s">
        <v>200</v>
      </c>
    </row>
    <row r="95" spans="1:3" ht="14.25">
      <c r="A95" s="3"/>
      <c r="B95" s="5"/>
      <c r="C95" s="13" t="s">
        <v>201</v>
      </c>
    </row>
    <row r="96" spans="1:3" ht="14.25">
      <c r="A96" s="3"/>
      <c r="B96" s="5"/>
      <c r="C96" s="5" t="s">
        <v>202</v>
      </c>
    </row>
    <row r="97" spans="1:3" ht="14.25">
      <c r="A97" s="3"/>
      <c r="B97" s="5"/>
      <c r="C97" s="5" t="s">
        <v>203</v>
      </c>
    </row>
    <row r="98" spans="1:3" ht="14.25">
      <c r="A98" s="3"/>
      <c r="B98" s="5"/>
      <c r="C98" s="5" t="s">
        <v>204</v>
      </c>
    </row>
    <row r="99" spans="1:3" ht="14.25">
      <c r="A99" s="3"/>
      <c r="B99" s="5"/>
      <c r="C99" s="13" t="s">
        <v>205</v>
      </c>
    </row>
    <row r="100" spans="1:3" ht="14.25">
      <c r="A100" s="3"/>
      <c r="B100" s="5"/>
      <c r="C100" s="5" t="s">
        <v>206</v>
      </c>
    </row>
    <row r="101" spans="1:3" ht="14.25">
      <c r="A101" s="3"/>
      <c r="B101" s="5"/>
      <c r="C101" s="5" t="s">
        <v>207</v>
      </c>
    </row>
    <row r="102" spans="1:3" ht="14.25">
      <c r="A102" s="3"/>
      <c r="B102" s="5"/>
      <c r="C102" s="5" t="s">
        <v>208</v>
      </c>
    </row>
    <row r="103" spans="1:3" ht="14.25">
      <c r="A103" s="3"/>
      <c r="B103" s="5"/>
      <c r="C103" s="5" t="s">
        <v>209</v>
      </c>
    </row>
    <row r="104" spans="1:3" ht="14.25">
      <c r="A104" s="3"/>
      <c r="B104" s="5"/>
      <c r="C104" s="5" t="s">
        <v>210</v>
      </c>
    </row>
    <row r="105" spans="1:3" ht="14.25">
      <c r="A105" s="3"/>
      <c r="B105" s="5"/>
      <c r="C105" s="5" t="s">
        <v>211</v>
      </c>
    </row>
    <row r="106" spans="1:3" ht="14.25">
      <c r="A106" s="3"/>
      <c r="B106" s="5"/>
      <c r="C106" s="5" t="s">
        <v>212</v>
      </c>
    </row>
    <row r="107" spans="1:3" ht="14.25">
      <c r="A107" s="3"/>
      <c r="B107" s="5"/>
      <c r="C107" s="5" t="s">
        <v>213</v>
      </c>
    </row>
    <row r="108" spans="1:3" ht="14.25">
      <c r="A108" s="3"/>
      <c r="B108" s="5"/>
      <c r="C108" s="5" t="s">
        <v>214</v>
      </c>
    </row>
    <row r="109" spans="1:3" ht="14.25">
      <c r="A109" s="3"/>
      <c r="B109" s="5"/>
      <c r="C109" s="5" t="s">
        <v>215</v>
      </c>
    </row>
    <row r="110" spans="1:3" ht="14.25">
      <c r="A110" s="3"/>
      <c r="B110" s="5"/>
      <c r="C110" s="5" t="s">
        <v>216</v>
      </c>
    </row>
    <row r="111" spans="1:3" ht="14.25">
      <c r="A111" s="3"/>
      <c r="B111" s="5"/>
      <c r="C111" s="5" t="s">
        <v>217</v>
      </c>
    </row>
    <row r="112" spans="1:3" ht="14.25">
      <c r="A112" s="3"/>
      <c r="B112" s="5"/>
      <c r="C112" s="5" t="s">
        <v>218</v>
      </c>
    </row>
    <row r="113" spans="1:3" ht="14.25">
      <c r="A113" s="3"/>
      <c r="B113" s="5"/>
      <c r="C113" s="5" t="s">
        <v>219</v>
      </c>
    </row>
    <row r="114" spans="1:3" ht="14.25">
      <c r="A114" s="3"/>
      <c r="B114" s="5"/>
      <c r="C114" s="5" t="s">
        <v>220</v>
      </c>
    </row>
    <row r="115" spans="1:3" ht="14.25">
      <c r="A115" s="3"/>
      <c r="C115" s="5" t="s">
        <v>221</v>
      </c>
    </row>
    <row r="116" spans="1:3" ht="14.25">
      <c r="A116" s="3"/>
      <c r="C116" s="15">
        <f>COUNTA(C3:C115)</f>
        <v>113</v>
      </c>
    </row>
    <row r="117" ht="14.25">
      <c r="C117" s="1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I35"/>
  <sheetViews>
    <sheetView zoomScalePageLayoutView="0" workbookViewId="0" topLeftCell="A1">
      <selection activeCell="A10" sqref="A10"/>
    </sheetView>
  </sheetViews>
  <sheetFormatPr defaultColWidth="9.140625" defaultRowHeight="12.75"/>
  <cols>
    <col min="1" max="4" width="9.140625" style="213" customWidth="1"/>
    <col min="5" max="5" width="30.28125" style="213" bestFit="1" customWidth="1"/>
    <col min="6" max="16384" width="9.140625" style="213" customWidth="1"/>
  </cols>
  <sheetData>
    <row r="1" spans="1:9" ht="21">
      <c r="A1" s="416" t="s">
        <v>324</v>
      </c>
      <c r="B1" s="416"/>
      <c r="C1" s="416"/>
      <c r="D1" s="416"/>
      <c r="E1" s="416"/>
      <c r="F1" s="416"/>
      <c r="G1" s="416"/>
      <c r="H1" s="416"/>
      <c r="I1" s="416"/>
    </row>
    <row r="2" spans="1:9" ht="18.75">
      <c r="A2" s="417" t="s">
        <v>325</v>
      </c>
      <c r="B2" s="417"/>
      <c r="C2" s="417"/>
      <c r="D2" s="417"/>
      <c r="E2" s="417"/>
      <c r="F2" s="417"/>
      <c r="G2" s="417"/>
      <c r="H2" s="417"/>
      <c r="I2" s="417"/>
    </row>
    <row r="3" spans="1:9" ht="15">
      <c r="A3" s="214"/>
      <c r="B3" s="214"/>
      <c r="C3" s="214"/>
      <c r="D3" s="214"/>
      <c r="E3" s="214"/>
      <c r="F3" s="214"/>
      <c r="G3" s="214"/>
      <c r="H3" s="214"/>
      <c r="I3" s="214"/>
    </row>
    <row r="4" spans="1:9" ht="15">
      <c r="A4" s="215" t="s">
        <v>326</v>
      </c>
      <c r="B4" s="418" t="s">
        <v>89</v>
      </c>
      <c r="C4" s="419"/>
      <c r="D4" s="214"/>
      <c r="E4" s="215" t="s">
        <v>327</v>
      </c>
      <c r="F4" s="420" t="s">
        <v>328</v>
      </c>
      <c r="G4" s="421"/>
      <c r="H4" s="421"/>
      <c r="I4" s="422"/>
    </row>
    <row r="5" spans="1:9" ht="15">
      <c r="A5" s="215"/>
      <c r="B5" s="216"/>
      <c r="C5" s="216"/>
      <c r="D5" s="214"/>
      <c r="E5" s="215"/>
      <c r="F5" s="216"/>
      <c r="G5" s="216"/>
      <c r="H5" s="216"/>
      <c r="I5" s="216"/>
    </row>
    <row r="6" spans="1:9" ht="15">
      <c r="A6" s="215" t="s">
        <v>329</v>
      </c>
      <c r="B6" s="216"/>
      <c r="C6" s="216"/>
      <c r="D6" s="216"/>
      <c r="E6" s="214"/>
      <c r="F6" s="216"/>
      <c r="G6" s="216"/>
      <c r="H6" s="216"/>
      <c r="I6" s="216"/>
    </row>
    <row r="7" spans="1:9" ht="15">
      <c r="A7" s="214"/>
      <c r="B7" s="214"/>
      <c r="C7" s="214"/>
      <c r="D7" s="214"/>
      <c r="E7" s="214"/>
      <c r="F7" s="214"/>
      <c r="G7" s="214"/>
      <c r="H7" s="214"/>
      <c r="I7" s="214"/>
    </row>
    <row r="8" spans="1:9" ht="15">
      <c r="A8" s="216"/>
      <c r="B8" s="216"/>
      <c r="C8" s="216"/>
      <c r="D8" s="216"/>
      <c r="E8" s="423" t="s">
        <v>330</v>
      </c>
      <c r="F8" s="216"/>
      <c r="G8" s="423" t="s">
        <v>331</v>
      </c>
      <c r="H8" s="216"/>
      <c r="I8" s="423" t="s">
        <v>332</v>
      </c>
    </row>
    <row r="9" spans="1:9" ht="15.75" thickBot="1">
      <c r="A9" s="217" t="s">
        <v>394</v>
      </c>
      <c r="B9" s="217"/>
      <c r="C9" s="218"/>
      <c r="D9" s="218"/>
      <c r="E9" s="424"/>
      <c r="F9" s="219"/>
      <c r="G9" s="425"/>
      <c r="H9" s="219"/>
      <c r="I9" s="425"/>
    </row>
    <row r="10" spans="1:9" ht="15">
      <c r="A10" s="220" t="s">
        <v>333</v>
      </c>
      <c r="B10" s="220"/>
      <c r="C10" s="220"/>
      <c r="D10" s="220"/>
      <c r="E10" s="221">
        <v>3350000</v>
      </c>
      <c r="F10" s="222"/>
      <c r="G10" s="223"/>
      <c r="H10" s="224"/>
      <c r="I10" s="223"/>
    </row>
    <row r="11" spans="1:9" ht="15">
      <c r="A11" s="220" t="s">
        <v>334</v>
      </c>
      <c r="B11" s="220"/>
      <c r="C11" s="220"/>
      <c r="D11" s="220"/>
      <c r="E11" s="225">
        <v>767000</v>
      </c>
      <c r="F11" s="222"/>
      <c r="G11" s="226"/>
      <c r="H11" s="224"/>
      <c r="I11" s="226"/>
    </row>
    <row r="12" spans="1:9" ht="15">
      <c r="A12" s="220" t="s">
        <v>335</v>
      </c>
      <c r="B12" s="220"/>
      <c r="C12" s="220"/>
      <c r="D12" s="220"/>
      <c r="E12" s="225">
        <v>22929000</v>
      </c>
      <c r="F12" s="222"/>
      <c r="G12" s="226"/>
      <c r="H12" s="224"/>
      <c r="I12" s="226"/>
    </row>
    <row r="13" spans="1:9" ht="15">
      <c r="A13" s="220" t="s">
        <v>336</v>
      </c>
      <c r="B13" s="220"/>
      <c r="C13" s="220"/>
      <c r="D13" s="220"/>
      <c r="E13" s="225">
        <v>7174000</v>
      </c>
      <c r="F13" s="222"/>
      <c r="G13" s="226"/>
      <c r="H13" s="224"/>
      <c r="I13" s="226"/>
    </row>
    <row r="14" spans="1:9" ht="15">
      <c r="A14" s="220" t="s">
        <v>337</v>
      </c>
      <c r="B14" s="220"/>
      <c r="C14" s="220"/>
      <c r="D14" s="220"/>
      <c r="E14" s="225">
        <v>3514000</v>
      </c>
      <c r="F14" s="222"/>
      <c r="G14" s="226"/>
      <c r="H14" s="224"/>
      <c r="I14" s="226"/>
    </row>
    <row r="15" spans="1:9" ht="15">
      <c r="A15" s="220" t="s">
        <v>338</v>
      </c>
      <c r="B15" s="220"/>
      <c r="C15" s="220"/>
      <c r="D15" s="220"/>
      <c r="E15" s="225">
        <v>490000</v>
      </c>
      <c r="F15" s="222"/>
      <c r="G15" s="226"/>
      <c r="H15" s="224"/>
      <c r="I15" s="226"/>
    </row>
    <row r="16" spans="1:9" ht="15">
      <c r="A16" s="220" t="s">
        <v>339</v>
      </c>
      <c r="B16" s="220"/>
      <c r="C16" s="220"/>
      <c r="D16" s="220"/>
      <c r="E16" s="225">
        <v>24907000</v>
      </c>
      <c r="F16" s="222"/>
      <c r="G16" s="226"/>
      <c r="H16" s="224"/>
      <c r="I16" s="226"/>
    </row>
    <row r="17" spans="1:9" ht="15">
      <c r="A17" s="222" t="s">
        <v>341</v>
      </c>
      <c r="B17" s="220"/>
      <c r="C17" s="220"/>
      <c r="D17" s="220"/>
      <c r="E17" s="227">
        <v>698000</v>
      </c>
      <c r="F17" s="222"/>
      <c r="G17" s="226"/>
      <c r="H17" s="224"/>
      <c r="I17" s="226"/>
    </row>
    <row r="18" spans="1:9" ht="15">
      <c r="A18" s="222" t="s">
        <v>342</v>
      </c>
      <c r="B18" s="220"/>
      <c r="C18" s="220"/>
      <c r="D18" s="220"/>
      <c r="E18" s="220">
        <v>0</v>
      </c>
      <c r="F18" s="222"/>
      <c r="G18" s="226"/>
      <c r="H18" s="224"/>
      <c r="I18" s="226"/>
    </row>
    <row r="19" spans="1:9" ht="15">
      <c r="A19" s="228" t="s">
        <v>343</v>
      </c>
      <c r="B19" s="214"/>
      <c r="C19" s="214"/>
      <c r="D19" s="214"/>
      <c r="E19" s="229">
        <v>0</v>
      </c>
      <c r="F19" s="214"/>
      <c r="G19" s="230" t="s">
        <v>344</v>
      </c>
      <c r="H19" s="231"/>
      <c r="I19" s="226"/>
    </row>
    <row r="20" spans="1:9" ht="15">
      <c r="A20" s="214" t="s">
        <v>345</v>
      </c>
      <c r="B20" s="214"/>
      <c r="C20" s="214"/>
      <c r="D20" s="214"/>
      <c r="E20" s="232">
        <v>56741000</v>
      </c>
      <c r="F20" s="214"/>
      <c r="G20" s="230" t="s">
        <v>344</v>
      </c>
      <c r="H20" s="231"/>
      <c r="I20" s="226"/>
    </row>
    <row r="21" spans="1:9" ht="15">
      <c r="A21" s="228" t="s">
        <v>346</v>
      </c>
      <c r="B21" s="214"/>
      <c r="C21" s="214"/>
      <c r="D21" s="214"/>
      <c r="E21" s="232">
        <v>5254000</v>
      </c>
      <c r="F21" s="214"/>
      <c r="G21" s="230" t="s">
        <v>344</v>
      </c>
      <c r="H21" s="231"/>
      <c r="I21" s="226"/>
    </row>
    <row r="22" spans="1:9" ht="15">
      <c r="A22" s="214" t="s">
        <v>347</v>
      </c>
      <c r="B22" s="214"/>
      <c r="C22" s="214"/>
      <c r="D22" s="214"/>
      <c r="E22" s="232">
        <v>3792000</v>
      </c>
      <c r="F22" s="214"/>
      <c r="G22" s="230" t="s">
        <v>344</v>
      </c>
      <c r="H22" s="231"/>
      <c r="I22" s="226"/>
    </row>
    <row r="23" spans="1:9" ht="15">
      <c r="A23" s="214" t="s">
        <v>348</v>
      </c>
      <c r="B23" s="214"/>
      <c r="C23" s="214"/>
      <c r="D23" s="214"/>
      <c r="E23" s="232">
        <v>26695000</v>
      </c>
      <c r="F23" s="214"/>
      <c r="G23" s="230" t="s">
        <v>344</v>
      </c>
      <c r="H23" s="231"/>
      <c r="I23" s="226"/>
    </row>
    <row r="24" spans="1:9" ht="15">
      <c r="A24" s="214" t="s">
        <v>349</v>
      </c>
      <c r="B24" s="214"/>
      <c r="C24" s="214"/>
      <c r="D24" s="214"/>
      <c r="E24" s="232">
        <v>20037000</v>
      </c>
      <c r="F24" s="214"/>
      <c r="G24" s="230" t="s">
        <v>344</v>
      </c>
      <c r="H24" s="231"/>
      <c r="I24" s="226"/>
    </row>
    <row r="25" spans="1:9" ht="15">
      <c r="A25" s="214" t="s">
        <v>350</v>
      </c>
      <c r="B25" s="214"/>
      <c r="C25" s="214"/>
      <c r="D25" s="214"/>
      <c r="E25" s="232">
        <v>13378000</v>
      </c>
      <c r="F25" s="214"/>
      <c r="G25" s="230" t="s">
        <v>344</v>
      </c>
      <c r="H25" s="231"/>
      <c r="I25" s="226"/>
    </row>
    <row r="26" spans="1:9" ht="15">
      <c r="A26" s="214" t="s">
        <v>351</v>
      </c>
      <c r="B26" s="214"/>
      <c r="C26" s="214"/>
      <c r="D26" s="214"/>
      <c r="E26" s="232">
        <v>69223000</v>
      </c>
      <c r="F26" s="214"/>
      <c r="G26" s="230" t="s">
        <v>344</v>
      </c>
      <c r="H26" s="231"/>
      <c r="I26" s="226"/>
    </row>
    <row r="27" spans="1:9" ht="15">
      <c r="A27" s="214" t="s">
        <v>352</v>
      </c>
      <c r="B27" s="214"/>
      <c r="C27" s="214"/>
      <c r="D27" s="214"/>
      <c r="E27" s="232">
        <v>64273000</v>
      </c>
      <c r="F27" s="214"/>
      <c r="G27" s="230" t="s">
        <v>344</v>
      </c>
      <c r="H27" s="231"/>
      <c r="I27" s="226"/>
    </row>
    <row r="28" spans="1:9" ht="15">
      <c r="A28" s="214" t="s">
        <v>353</v>
      </c>
      <c r="B28" s="214"/>
      <c r="C28" s="214"/>
      <c r="D28" s="214"/>
      <c r="E28" s="232">
        <v>9332000</v>
      </c>
      <c r="F28" s="214"/>
      <c r="G28" s="230" t="s">
        <v>344</v>
      </c>
      <c r="H28" s="231"/>
      <c r="I28" s="226"/>
    </row>
    <row r="29" spans="1:9" ht="15">
      <c r="A29" s="214" t="s">
        <v>354</v>
      </c>
      <c r="B29" s="214"/>
      <c r="C29" s="214"/>
      <c r="D29" s="214"/>
      <c r="E29" s="232">
        <v>15290000</v>
      </c>
      <c r="F29" s="214"/>
      <c r="G29" s="230" t="s">
        <v>344</v>
      </c>
      <c r="H29" s="231"/>
      <c r="I29" s="226"/>
    </row>
    <row r="30" spans="1:9" ht="15">
      <c r="A30" s="220" t="s">
        <v>340</v>
      </c>
      <c r="B30" s="220"/>
      <c r="C30" s="220"/>
      <c r="D30" s="220"/>
      <c r="E30" s="225">
        <v>49183000</v>
      </c>
      <c r="F30" s="222"/>
      <c r="G30" s="226"/>
      <c r="H30" s="224"/>
      <c r="I30" s="226"/>
    </row>
    <row r="31" spans="1:9" ht="15">
      <c r="A31" s="214"/>
      <c r="B31" s="214"/>
      <c r="C31" s="214"/>
      <c r="D31" s="214"/>
      <c r="E31" s="214"/>
      <c r="F31" s="214"/>
      <c r="G31" s="214"/>
      <c r="H31" s="214"/>
      <c r="I31" s="214"/>
    </row>
    <row r="32" spans="1:9" ht="15">
      <c r="A32" s="228" t="s">
        <v>355</v>
      </c>
      <c r="B32" s="214"/>
      <c r="C32" s="214"/>
      <c r="D32" s="214"/>
      <c r="E32" s="214"/>
      <c r="F32" s="214"/>
      <c r="G32" s="214"/>
      <c r="H32" s="214"/>
      <c r="I32" s="214"/>
    </row>
    <row r="33" spans="1:9" ht="15">
      <c r="A33" s="228" t="s">
        <v>356</v>
      </c>
      <c r="B33" s="214"/>
      <c r="C33" s="214"/>
      <c r="D33" s="214"/>
      <c r="E33" s="214"/>
      <c r="F33" s="214"/>
      <c r="G33" s="214"/>
      <c r="H33" s="214"/>
      <c r="I33" s="214"/>
    </row>
    <row r="34" spans="1:9" ht="15">
      <c r="A34" s="228" t="s">
        <v>357</v>
      </c>
      <c r="B34" s="214"/>
      <c r="C34" s="214"/>
      <c r="D34" s="214"/>
      <c r="E34" s="214"/>
      <c r="F34" s="214"/>
      <c r="G34" s="214"/>
      <c r="H34" s="214"/>
      <c r="I34" s="214"/>
    </row>
    <row r="35" spans="1:9" ht="15">
      <c r="A35" s="214"/>
      <c r="B35" s="214" t="s">
        <v>358</v>
      </c>
      <c r="C35" s="214"/>
      <c r="D35" s="214"/>
      <c r="E35" s="214"/>
      <c r="F35" s="214"/>
      <c r="G35" s="214"/>
      <c r="H35" s="214"/>
      <c r="I35" s="214"/>
    </row>
  </sheetData>
  <sheetProtection/>
  <mergeCells count="7">
    <mergeCell ref="A1:I1"/>
    <mergeCell ref="A2:I2"/>
    <mergeCell ref="B4:C4"/>
    <mergeCell ref="F4:I4"/>
    <mergeCell ref="E8:E9"/>
    <mergeCell ref="G8:G9"/>
    <mergeCell ref="I8:I9"/>
  </mergeCells>
  <dataValidations count="2">
    <dataValidation type="whole" operator="greaterThanOrEqual" allowBlank="1" showInputMessage="1" showErrorMessage="1" error="Use whole numbers equal to or more than zero." sqref="I10:I16 I17:I30">
      <formula1>0</formula1>
    </dataValidation>
    <dataValidation type="whole" operator="lessThanOrEqual" allowBlank="1" showInputMessage="1" showErrorMessage="1" error="Use whole numbers equal to or less than zero." sqref="G10:G16 G17:G18 G30">
      <formula1>0</formula1>
    </dataValidation>
  </dataValidations>
  <printOptions/>
  <pageMargins left="0.7" right="0.7" top="0.75" bottom="0.75" header="0.3" footer="0.3"/>
  <pageSetup orientation="portrait" paperSize="9"/>
  <legacyDrawing r:id="rId2"/>
</worksheet>
</file>

<file path=xl/worksheets/sheet9.xml><?xml version="1.0" encoding="utf-8"?>
<worksheet xmlns="http://schemas.openxmlformats.org/spreadsheetml/2006/main" xmlns:r="http://schemas.openxmlformats.org/officeDocument/2006/relationships">
  <sheetPr codeName="Sheet9"/>
  <dimension ref="A2:A4"/>
  <sheetViews>
    <sheetView zoomScalePageLayoutView="0" workbookViewId="0" topLeftCell="A1">
      <selection activeCell="A3" sqref="A3"/>
    </sheetView>
  </sheetViews>
  <sheetFormatPr defaultColWidth="9.140625" defaultRowHeight="12.75"/>
  <cols>
    <col min="1" max="16384" width="9.140625" style="213" customWidth="1"/>
  </cols>
  <sheetData>
    <row r="2" ht="12.75">
      <c r="A2" s="212" t="s">
        <v>321</v>
      </c>
    </row>
    <row r="3" ht="12.75">
      <c r="A3" s="212" t="s">
        <v>322</v>
      </c>
    </row>
    <row r="4" ht="12.75">
      <c r="A4" s="212" t="s">
        <v>323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Patricia Servin</dc:creator>
  <cp:keywords/>
  <dc:description/>
  <cp:lastModifiedBy>Tyson, Sarah</cp:lastModifiedBy>
  <cp:lastPrinted>2013-09-06T01:29:34Z</cp:lastPrinted>
  <dcterms:created xsi:type="dcterms:W3CDTF">2006-01-10T19:40:34Z</dcterms:created>
  <dcterms:modified xsi:type="dcterms:W3CDTF">2013-09-06T23:53:50Z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